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K:\101_総務部\32_ダイバーシティ推進センター\999_新事業工事中\育児はんどぶっく\"/>
    </mc:Choice>
  </mc:AlternateContent>
  <xr:revisionPtr revIDLastSave="0" documentId="13_ncr:1_{31951786-4D1E-4069-9F6F-E6C669F09439}" xr6:coauthVersionLast="47" xr6:coauthVersionMax="47" xr10:uidLastSave="{00000000-0000-0000-0000-000000000000}"/>
  <bookViews>
    <workbookView xWindow="-120" yWindow="-120" windowWidth="29040" windowHeight="15720" xr2:uid="{92B47CB0-6180-40E1-BBC6-A4C575740F16}"/>
  </bookViews>
  <sheets>
    <sheet name="育児プランシート" sheetId="6" r:id="rId1"/>
  </sheets>
  <definedNames>
    <definedName name="_xlnm._FilterDatabase" localSheetId="0" hidden="1">#REF!</definedName>
    <definedName name="_xlnm.Print_Area" localSheetId="0">育児プランシート!$A$1:$T$96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6" l="1"/>
  <c r="X50" i="6"/>
  <c r="W50" i="6"/>
  <c r="X33" i="6"/>
  <c r="W33" i="6"/>
  <c r="C35" i="6"/>
  <c r="C37" i="6"/>
  <c r="C39" i="6"/>
  <c r="C41" i="6"/>
  <c r="C43" i="6"/>
  <c r="C45" i="6"/>
  <c r="C47" i="6"/>
  <c r="X42" i="6"/>
  <c r="W42" i="6"/>
  <c r="G95" i="6"/>
  <c r="G93" i="6"/>
  <c r="X48" i="6"/>
  <c r="W26" i="6"/>
  <c r="Y26" i="6" s="1"/>
  <c r="AA26" i="6" s="1"/>
  <c r="C26" i="6" s="1"/>
  <c r="W24" i="6"/>
  <c r="Y24" i="6" s="1"/>
  <c r="AA24" i="6" s="1"/>
  <c r="C24" i="6" s="1"/>
  <c r="W22" i="6"/>
  <c r="Y22" i="6" s="1"/>
  <c r="AA22" i="6" s="1"/>
  <c r="C22" i="6" s="1"/>
  <c r="W32" i="6"/>
  <c r="Y32" i="6" s="1"/>
  <c r="AA32" i="6" s="1"/>
  <c r="C32" i="6" s="1"/>
  <c r="G70" i="6" s="1"/>
  <c r="W48" i="6"/>
  <c r="AA23" i="6"/>
  <c r="W28" i="6"/>
  <c r="Y28" i="6" s="1"/>
  <c r="AA28" i="6" s="1"/>
  <c r="C28" i="6" s="1"/>
  <c r="W30" i="6"/>
  <c r="Y30" i="6" s="1"/>
  <c r="AA30" i="6" s="1"/>
  <c r="C30" i="6" s="1"/>
  <c r="W31" i="6"/>
  <c r="X31" i="6"/>
  <c r="W34" i="6"/>
  <c r="X34" i="6"/>
  <c r="W36" i="6"/>
  <c r="X36" i="6"/>
  <c r="W38" i="6"/>
  <c r="X38" i="6"/>
  <c r="W39" i="6"/>
  <c r="X39" i="6"/>
  <c r="W40" i="6"/>
  <c r="X40" i="6"/>
  <c r="W44" i="6"/>
  <c r="X44" i="6"/>
  <c r="W46" i="6"/>
  <c r="W47" i="6" s="1"/>
  <c r="X46" i="6"/>
  <c r="X47" i="6" s="1"/>
  <c r="C51" i="6"/>
  <c r="Y50" i="6" l="1"/>
  <c r="AA50" i="6" s="1"/>
  <c r="C50" i="6" s="1"/>
  <c r="Y33" i="6"/>
  <c r="AA33" i="6" s="1"/>
  <c r="G74" i="6" s="1"/>
  <c r="Y48" i="6"/>
  <c r="AA48" i="6" s="1"/>
  <c r="C48" i="6" s="1"/>
  <c r="Y36" i="6"/>
  <c r="AA36" i="6" s="1"/>
  <c r="Y31" i="6"/>
  <c r="AA31" i="6" s="1"/>
  <c r="J58" i="6" s="1"/>
  <c r="Y42" i="6"/>
  <c r="AA42" i="6" s="1"/>
  <c r="C42" i="6" s="1"/>
  <c r="J68" i="6" s="1"/>
  <c r="Y38" i="6"/>
  <c r="AA38" i="6" s="1"/>
  <c r="C38" i="6" s="1"/>
  <c r="Y40" i="6"/>
  <c r="AA40" i="6" s="1"/>
  <c r="C40" i="6" s="1"/>
  <c r="Y44" i="6"/>
  <c r="AA44" i="6" s="1"/>
  <c r="C44" i="6" s="1"/>
  <c r="Y47" i="6"/>
  <c r="AA47" i="6" s="1"/>
  <c r="Y39" i="6"/>
  <c r="AA39" i="6" s="1"/>
  <c r="Y34" i="6"/>
  <c r="AA34" i="6" s="1"/>
  <c r="Y46" i="6"/>
  <c r="AA46" i="6" s="1"/>
  <c r="G64" i="6"/>
  <c r="G66" i="6"/>
  <c r="G72" i="6"/>
  <c r="C36" i="6" l="1"/>
  <c r="J74" i="6"/>
  <c r="G86" i="6"/>
  <c r="J56" i="6"/>
  <c r="J72" i="6"/>
  <c r="J70" i="6"/>
  <c r="J95" i="6"/>
  <c r="J93" i="6"/>
  <c r="J91" i="6"/>
  <c r="J86" i="6"/>
  <c r="J88" i="6"/>
  <c r="G78" i="6"/>
  <c r="G80" i="6"/>
  <c r="G76" i="6"/>
  <c r="G88" i="6"/>
  <c r="G82" i="6"/>
  <c r="G91" i="6"/>
  <c r="J64" i="6"/>
  <c r="J76" i="6"/>
  <c r="J84" i="6"/>
  <c r="J80" i="6"/>
  <c r="J82" i="6"/>
  <c r="C34" i="6"/>
  <c r="G68" i="6" s="1"/>
  <c r="G84" i="6"/>
  <c r="C46" i="6"/>
  <c r="J62" i="6"/>
  <c r="J60" i="6"/>
  <c r="J66" i="6"/>
  <c r="J78" i="6"/>
</calcChain>
</file>

<file path=xl/sharedStrings.xml><?xml version="1.0" encoding="utf-8"?>
<sst xmlns="http://schemas.openxmlformats.org/spreadsheetml/2006/main" count="198" uniqueCount="128">
  <si>
    <t>①　出産予定日を入力してください。出産後には出産日を入力してください。</t>
    <rPh sb="2" eb="4">
      <t>シュッサン</t>
    </rPh>
    <rPh sb="4" eb="7">
      <t>ヨテイビ</t>
    </rPh>
    <rPh sb="8" eb="10">
      <t>ニュウリョク</t>
    </rPh>
    <rPh sb="17" eb="19">
      <t>シュッサン</t>
    </rPh>
    <rPh sb="19" eb="20">
      <t>ゴ</t>
    </rPh>
    <rPh sb="22" eb="25">
      <t>シュッサンビ</t>
    </rPh>
    <rPh sb="26" eb="28">
      <t>ニュウリョク</t>
    </rPh>
    <phoneticPr fontId="33"/>
  </si>
  <si>
    <t>暦表示
（選択）</t>
    <rPh sb="0" eb="1">
      <t>レキ</t>
    </rPh>
    <rPh sb="1" eb="3">
      <t>ヒョウジ</t>
    </rPh>
    <rPh sb="5" eb="7">
      <t>センタク</t>
    </rPh>
    <phoneticPr fontId="33"/>
  </si>
  <si>
    <t>月</t>
    <rPh sb="0" eb="1">
      <t>ツキ</t>
    </rPh>
    <phoneticPr fontId="33"/>
  </si>
  <si>
    <t>～</t>
    <phoneticPr fontId="33"/>
  </si>
  <si>
    <t>出産予定日</t>
    <rPh sb="0" eb="2">
      <t>シュッサン</t>
    </rPh>
    <rPh sb="2" eb="4">
      <t>ヨテイ</t>
    </rPh>
    <rPh sb="4" eb="5">
      <t>ヒ</t>
    </rPh>
    <phoneticPr fontId="33"/>
  </si>
  <si>
    <t>年</t>
    <rPh sb="0" eb="1">
      <t>ネン</t>
    </rPh>
    <phoneticPr fontId="33"/>
  </si>
  <si>
    <t>日</t>
    <rPh sb="0" eb="1">
      <t>ニチ</t>
    </rPh>
    <phoneticPr fontId="33"/>
  </si>
  <si>
    <t>所　属</t>
    <rPh sb="0" eb="1">
      <t>トコロ</t>
    </rPh>
    <rPh sb="2" eb="3">
      <t>ゾク</t>
    </rPh>
    <phoneticPr fontId="33"/>
  </si>
  <si>
    <t>氏　名</t>
    <rPh sb="0" eb="1">
      <t>シ</t>
    </rPh>
    <rPh sb="2" eb="3">
      <t>メイ</t>
    </rPh>
    <phoneticPr fontId="33"/>
  </si>
  <si>
    <t>性別</t>
    <rPh sb="0" eb="1">
      <t>セイベツ</t>
    </rPh>
    <phoneticPr fontId="33"/>
  </si>
  <si>
    <t>取得希望</t>
    <rPh sb="0" eb="2">
      <t>シュトク</t>
    </rPh>
    <rPh sb="2" eb="4">
      <t>キボウ</t>
    </rPh>
    <phoneticPr fontId="33"/>
  </si>
  <si>
    <t>男　女　共　通</t>
    <rPh sb="0" eb="1">
      <t>オトコ</t>
    </rPh>
    <rPh sb="2" eb="3">
      <t>オンナ</t>
    </rPh>
    <rPh sb="4" eb="5">
      <t>トモ</t>
    </rPh>
    <rPh sb="6" eb="7">
      <t>ツウ</t>
    </rPh>
    <phoneticPr fontId="33"/>
  </si>
  <si>
    <t>出産日</t>
    <rPh sb="0" eb="2">
      <t>シュッサン</t>
    </rPh>
    <rPh sb="2" eb="3">
      <t>ヒ</t>
    </rPh>
    <phoneticPr fontId="33"/>
  </si>
  <si>
    <t>　※左上の暦選択に関わらず、この欄は最初に入力した形式（西暦or和暦）で表示されます。</t>
    <rPh sb="2" eb="4">
      <t>ヒダリウエ</t>
    </rPh>
    <rPh sb="5" eb="6">
      <t>レキ</t>
    </rPh>
    <rPh sb="6" eb="8">
      <t>センタク</t>
    </rPh>
    <rPh sb="9" eb="10">
      <t>カカ</t>
    </rPh>
    <rPh sb="16" eb="17">
      <t>ラン</t>
    </rPh>
    <rPh sb="18" eb="20">
      <t>サイショ</t>
    </rPh>
    <rPh sb="21" eb="23">
      <t>ニュウリョク</t>
    </rPh>
    <rPh sb="25" eb="27">
      <t>ケイシキ</t>
    </rPh>
    <rPh sb="28" eb="30">
      <t>セイレキ</t>
    </rPh>
    <rPh sb="32" eb="34">
      <t>ワレキ</t>
    </rPh>
    <rPh sb="36" eb="38">
      <t>ヒョウジ</t>
    </rPh>
    <phoneticPr fontId="33"/>
  </si>
  <si>
    <t>②　利用できる休暇制度等の取得対象、取得可能期間等を確認してください。</t>
    <rPh sb="2" eb="4">
      <t>リヨウ</t>
    </rPh>
    <rPh sb="7" eb="9">
      <t>キュウカ</t>
    </rPh>
    <rPh sb="9" eb="11">
      <t>セイド</t>
    </rPh>
    <rPh sb="11" eb="12">
      <t>ナド</t>
    </rPh>
    <rPh sb="13" eb="15">
      <t>シュトク</t>
    </rPh>
    <rPh sb="15" eb="17">
      <t>タイショウ</t>
    </rPh>
    <rPh sb="18" eb="20">
      <t>シュトク</t>
    </rPh>
    <rPh sb="20" eb="22">
      <t>カノウ</t>
    </rPh>
    <rPh sb="22" eb="24">
      <t>キカン</t>
    </rPh>
    <rPh sb="24" eb="25">
      <t>トウ</t>
    </rPh>
    <rPh sb="26" eb="28">
      <t>カクニン</t>
    </rPh>
    <phoneticPr fontId="33"/>
  </si>
  <si>
    <t>小学校就学</t>
    <rPh sb="0" eb="3">
      <t>ショウガッコウ</t>
    </rPh>
    <rPh sb="3" eb="5">
      <t>シュウガク</t>
    </rPh>
    <phoneticPr fontId="33"/>
  </si>
  <si>
    <t>　※出産予定日のみの入力の場合は、出産日以降の日付は、出産予定日を出産日と仮定した場合の日付が表示されます。</t>
    <rPh sb="2" eb="4">
      <t>シュッサン</t>
    </rPh>
    <rPh sb="4" eb="7">
      <t>ヨテイビ</t>
    </rPh>
    <rPh sb="10" eb="12">
      <t>ニュウリョク</t>
    </rPh>
    <rPh sb="13" eb="15">
      <t>バアイ</t>
    </rPh>
    <rPh sb="17" eb="20">
      <t>シュッサンビ</t>
    </rPh>
    <rPh sb="20" eb="22">
      <t>イコウ</t>
    </rPh>
    <rPh sb="23" eb="25">
      <t>ヒヅケ</t>
    </rPh>
    <rPh sb="27" eb="29">
      <t>シュッサン</t>
    </rPh>
    <rPh sb="29" eb="32">
      <t>ヨテイビ</t>
    </rPh>
    <rPh sb="33" eb="36">
      <t>シュッサンビ</t>
    </rPh>
    <rPh sb="37" eb="39">
      <t>カテイ</t>
    </rPh>
    <rPh sb="41" eb="43">
      <t>バアイ</t>
    </rPh>
    <rPh sb="44" eb="46">
      <t>ヒヅケ</t>
    </rPh>
    <rPh sb="47" eb="49">
      <t>ヒョウジ</t>
    </rPh>
    <phoneticPr fontId="33"/>
  </si>
  <si>
    <t>スケジュール</t>
    <phoneticPr fontId="33"/>
  </si>
  <si>
    <t>（妊娠中から出産後１年以内）</t>
    <rPh sb="1" eb="4">
      <t>ニンシンチュウ</t>
    </rPh>
    <rPh sb="6" eb="8">
      <t>シュッサン</t>
    </rPh>
    <rPh sb="8" eb="9">
      <t>ゴ</t>
    </rPh>
    <rPh sb="10" eb="11">
      <t>ネン</t>
    </rPh>
    <rPh sb="11" eb="13">
      <t>イナイ</t>
    </rPh>
    <phoneticPr fontId="33"/>
  </si>
  <si>
    <t>女性のみ</t>
    <rPh sb="0" eb="2">
      <t>ジョセイ</t>
    </rPh>
    <phoneticPr fontId="33"/>
  </si>
  <si>
    <t>出産後8週間</t>
    <rPh sb="0" eb="2">
      <t>シュッサン</t>
    </rPh>
    <rPh sb="2" eb="3">
      <t>ゴ</t>
    </rPh>
    <rPh sb="4" eb="5">
      <t>シュウ</t>
    </rPh>
    <rPh sb="5" eb="6">
      <t>カン</t>
    </rPh>
    <phoneticPr fontId="33"/>
  </si>
  <si>
    <t>男性のみ</t>
    <rPh sb="0" eb="2">
      <t>ダンセイ</t>
    </rPh>
    <phoneticPr fontId="33"/>
  </si>
  <si>
    <t>出産予定日
基準</t>
    <rPh sb="0" eb="2">
      <t>シュッサン</t>
    </rPh>
    <rPh sb="2" eb="5">
      <t>ヨテイビ</t>
    </rPh>
    <rPh sb="6" eb="8">
      <t>キジュン</t>
    </rPh>
    <phoneticPr fontId="33"/>
  </si>
  <si>
    <t>出産日
基準</t>
    <rPh sb="0" eb="2">
      <t>シュッサン</t>
    </rPh>
    <rPh sb="2" eb="3">
      <t>ビ</t>
    </rPh>
    <rPh sb="4" eb="6">
      <t>キジュン</t>
    </rPh>
    <phoneticPr fontId="33"/>
  </si>
  <si>
    <t>－</t>
    <phoneticPr fontId="33"/>
  </si>
  <si>
    <t>採用</t>
    <rPh sb="0" eb="2">
      <t>サイヨウ</t>
    </rPh>
    <phoneticPr fontId="33"/>
  </si>
  <si>
    <t>妊娠</t>
    <rPh sb="0" eb="2">
      <t>ニンシン</t>
    </rPh>
    <phoneticPr fontId="33"/>
  </si>
  <si>
    <t>必要な都度、
取得してください。</t>
    <rPh sb="0" eb="2">
      <t>ヒツヨウ</t>
    </rPh>
    <rPh sb="3" eb="5">
      <t>ツド</t>
    </rPh>
    <rPh sb="7" eb="9">
      <t>シュトク</t>
    </rPh>
    <phoneticPr fontId="33"/>
  </si>
  <si>
    <t>暦表示</t>
    <rPh sb="0" eb="1">
      <t>レキ</t>
    </rPh>
    <rPh sb="1" eb="3">
      <t>ヒョウジ</t>
    </rPh>
    <phoneticPr fontId="33"/>
  </si>
  <si>
    <t>出産予定日
前14週間</t>
    <rPh sb="0" eb="2">
      <t>シュッサン</t>
    </rPh>
    <rPh sb="2" eb="4">
      <t>ヨテイ</t>
    </rPh>
    <rPh sb="4" eb="5">
      <t>ビ</t>
    </rPh>
    <rPh sb="6" eb="7">
      <t>マエ</t>
    </rPh>
    <rPh sb="9" eb="11">
      <t>シュウカン</t>
    </rPh>
    <phoneticPr fontId="33"/>
  </si>
  <si>
    <t>出産予定日
前８週間</t>
    <rPh sb="0" eb="2">
      <t>シュッサン</t>
    </rPh>
    <rPh sb="2" eb="4">
      <t>ヨテイ</t>
    </rPh>
    <rPh sb="4" eb="5">
      <t>ビ</t>
    </rPh>
    <rPh sb="6" eb="7">
      <t>マエ</t>
    </rPh>
    <rPh sb="8" eb="10">
      <t>シュウカン</t>
    </rPh>
    <phoneticPr fontId="33"/>
  </si>
  <si>
    <t>出産前日</t>
    <rPh sb="0" eb="2">
      <t>シュッサン</t>
    </rPh>
    <rPh sb="2" eb="4">
      <t>ゼンジツ</t>
    </rPh>
    <phoneticPr fontId="33"/>
  </si>
  <si>
    <t>出産</t>
    <rPh sb="0" eb="2">
      <t>シュッサン</t>
    </rPh>
    <phoneticPr fontId="33"/>
  </si>
  <si>
    <t>取得希望期間</t>
    <rPh sb="0" eb="2">
      <t>シュトク</t>
    </rPh>
    <rPh sb="2" eb="4">
      <t>キボウ</t>
    </rPh>
    <rPh sb="4" eb="6">
      <t>キカン</t>
    </rPh>
    <phoneticPr fontId="33"/>
  </si>
  <si>
    <t>出産後2週間</t>
    <rPh sb="0" eb="2">
      <t>シュッサン</t>
    </rPh>
    <rPh sb="2" eb="3">
      <t>ゴ</t>
    </rPh>
    <rPh sb="4" eb="5">
      <t>シュウ</t>
    </rPh>
    <rPh sb="5" eb="6">
      <t>カン</t>
    </rPh>
    <phoneticPr fontId="33"/>
  </si>
  <si>
    <t>産後8週間の翌日</t>
    <rPh sb="0" eb="2">
      <t>サンゴ</t>
    </rPh>
    <rPh sb="3" eb="4">
      <t>シュウ</t>
    </rPh>
    <rPh sb="4" eb="5">
      <t>カン</t>
    </rPh>
    <rPh sb="6" eb="8">
      <t>ヨクジツ</t>
    </rPh>
    <phoneticPr fontId="33"/>
  </si>
  <si>
    <t>１歳（前日）</t>
    <rPh sb="1" eb="2">
      <t>サイ</t>
    </rPh>
    <rPh sb="3" eb="5">
      <t>ゼンジツ</t>
    </rPh>
    <phoneticPr fontId="33"/>
  </si>
  <si>
    <t>育　児　プ　ラ　ン</t>
    <rPh sb="0" eb="1">
      <t>イク</t>
    </rPh>
    <rPh sb="2" eb="3">
      <t>ジ</t>
    </rPh>
    <phoneticPr fontId="33"/>
  </si>
  <si>
    <t>３歳（前日）</t>
    <rPh sb="1" eb="2">
      <t>サイ</t>
    </rPh>
    <rPh sb="3" eb="5">
      <t>ゼンジツ</t>
    </rPh>
    <phoneticPr fontId="33"/>
  </si>
  <si>
    <t>小学校就学前</t>
    <rPh sb="0" eb="3">
      <t>ショウガッコウ</t>
    </rPh>
    <rPh sb="3" eb="5">
      <t>シュウガク</t>
    </rPh>
    <rPh sb="5" eb="6">
      <t>マエ</t>
    </rPh>
    <phoneticPr fontId="33"/>
  </si>
  <si>
    <t>取得できる期間</t>
    <rPh sb="0" eb="2">
      <t>シュトク</t>
    </rPh>
    <rPh sb="5" eb="7">
      <t>キカン</t>
    </rPh>
    <phoneticPr fontId="33"/>
  </si>
  <si>
    <t>制度の概要等</t>
    <rPh sb="0" eb="2">
      <t>セイド</t>
    </rPh>
    <rPh sb="3" eb="5">
      <t>ガイヨウ</t>
    </rPh>
    <rPh sb="5" eb="6">
      <t>トウ</t>
    </rPh>
    <phoneticPr fontId="33"/>
  </si>
  <si>
    <t>から</t>
    <phoneticPr fontId="33"/>
  </si>
  <si>
    <t>男女共通</t>
    <rPh sb="0" eb="2">
      <t>ダンジョ</t>
    </rPh>
    <rPh sb="2" eb="4">
      <t>キョウツウ</t>
    </rPh>
    <phoneticPr fontId="33"/>
  </si>
  <si>
    <t>まで</t>
    <phoneticPr fontId="33"/>
  </si>
  <si>
    <t>（妊娠中の期間）</t>
    <rPh sb="1" eb="4">
      <t>ニンシンチュウ</t>
    </rPh>
    <rPh sb="5" eb="7">
      <t>キカン</t>
    </rPh>
    <phoneticPr fontId="33"/>
  </si>
  <si>
    <t>（妊娠してから産前休暇の前日まで）</t>
    <rPh sb="1" eb="3">
      <t>ニンシン</t>
    </rPh>
    <rPh sb="7" eb="9">
      <t>サンゼン</t>
    </rPh>
    <rPh sb="9" eb="11">
      <t>キュウカ</t>
    </rPh>
    <rPh sb="12" eb="14">
      <t>ゼンジツ</t>
    </rPh>
    <phoneticPr fontId="33"/>
  </si>
  <si>
    <t>産前休暇
産後休暇</t>
    <rPh sb="0" eb="2">
      <t>サンゼン</t>
    </rPh>
    <rPh sb="2" eb="4">
      <t>キュウカ</t>
    </rPh>
    <rPh sb="5" eb="7">
      <t>サンゴ</t>
    </rPh>
    <rPh sb="7" eb="9">
      <t>キュウカ</t>
    </rPh>
    <phoneticPr fontId="33"/>
  </si>
  <si>
    <t>＜多胎妊娠の場合＞
（予定日前14週間から産後8週間まで）</t>
    <rPh sb="1" eb="3">
      <t>タタイ</t>
    </rPh>
    <rPh sb="3" eb="5">
      <t>ニンシン</t>
    </rPh>
    <rPh sb="6" eb="8">
      <t>バアイ</t>
    </rPh>
    <rPh sb="11" eb="14">
      <t>ヨテイビ</t>
    </rPh>
    <rPh sb="14" eb="15">
      <t>マエ</t>
    </rPh>
    <rPh sb="17" eb="18">
      <t>シュウ</t>
    </rPh>
    <rPh sb="18" eb="19">
      <t>カン</t>
    </rPh>
    <rPh sb="21" eb="23">
      <t>サンゴ</t>
    </rPh>
    <rPh sb="24" eb="25">
      <t>シュウ</t>
    </rPh>
    <rPh sb="25" eb="26">
      <t>カン</t>
    </rPh>
    <phoneticPr fontId="33"/>
  </si>
  <si>
    <t>（子が３歳になるまで）</t>
    <rPh sb="4" eb="5">
      <t>サイ</t>
    </rPh>
    <phoneticPr fontId="33"/>
  </si>
  <si>
    <t>育児短時間勤務</t>
    <rPh sb="0" eb="2">
      <t>イクジ</t>
    </rPh>
    <rPh sb="2" eb="3">
      <t>タン</t>
    </rPh>
    <rPh sb="3" eb="5">
      <t>ジカン</t>
    </rPh>
    <rPh sb="5" eb="7">
      <t>キンム</t>
    </rPh>
    <phoneticPr fontId="33"/>
  </si>
  <si>
    <t>上司に報告</t>
    <rPh sb="0" eb="2">
      <t>ジョウシ</t>
    </rPh>
    <rPh sb="3" eb="5">
      <t>ホウコク</t>
    </rPh>
    <phoneticPr fontId="33"/>
  </si>
  <si>
    <t>母子手帳をもらいにいく</t>
    <rPh sb="0" eb="4">
      <t>ボシテチョウ</t>
    </rPh>
    <phoneticPr fontId="33"/>
  </si>
  <si>
    <t>みんなに言う（安定期、16週ごろ）</t>
    <phoneticPr fontId="33"/>
  </si>
  <si>
    <t>③　取得希望、取得希望期間を記入して、上長と今後の育児プランについて相談しましょう。</t>
    <rPh sb="2" eb="4">
      <t>シュトク</t>
    </rPh>
    <rPh sb="4" eb="6">
      <t>キボウ</t>
    </rPh>
    <rPh sb="7" eb="9">
      <t>シュトク</t>
    </rPh>
    <rPh sb="9" eb="11">
      <t>キボウ</t>
    </rPh>
    <rPh sb="11" eb="13">
      <t>キカン</t>
    </rPh>
    <rPh sb="14" eb="16">
      <t>キニュウ</t>
    </rPh>
    <rPh sb="19" eb="21">
      <t>ジョウチョウ</t>
    </rPh>
    <rPh sb="22" eb="24">
      <t>コンゴ</t>
    </rPh>
    <rPh sb="25" eb="27">
      <t>イクジ</t>
    </rPh>
    <rPh sb="34" eb="36">
      <t>ソウダン</t>
    </rPh>
    <phoneticPr fontId="33"/>
  </si>
  <si>
    <t>小学校１年生
終了</t>
    <rPh sb="0" eb="3">
      <t>ショウガッコウ</t>
    </rPh>
    <rPh sb="4" eb="6">
      <t>ネンセイ</t>
    </rPh>
    <rPh sb="7" eb="9">
      <t>シュウリョウ</t>
    </rPh>
    <phoneticPr fontId="33"/>
  </si>
  <si>
    <t>妊産婦健診</t>
    <rPh sb="0" eb="3">
      <t>ニンサンプ</t>
    </rPh>
    <rPh sb="3" eb="5">
      <t>ケンシン</t>
    </rPh>
    <phoneticPr fontId="33"/>
  </si>
  <si>
    <t>不妊治療休暇（1年において5日以内。体外受精や顕微授精の場合は10日以内）</t>
    <rPh sb="0" eb="6">
      <t>フニンチリョウキュウカ</t>
    </rPh>
    <rPh sb="18" eb="22">
      <t>タイガイジュセイ</t>
    </rPh>
    <rPh sb="23" eb="27">
      <t>ケンビジュセイ</t>
    </rPh>
    <rPh sb="28" eb="30">
      <t>バアイ</t>
    </rPh>
    <rPh sb="33" eb="36">
      <t>ニチイナイ</t>
    </rPh>
    <phoneticPr fontId="33"/>
  </si>
  <si>
    <t>とみだい　育児と仕事の両立プランシート　</t>
    <rPh sb="5" eb="7">
      <t>イクジ</t>
    </rPh>
    <rPh sb="8" eb="10">
      <t>シゴト</t>
    </rPh>
    <rPh sb="11" eb="13">
      <t>リョウリツ</t>
    </rPh>
    <phoneticPr fontId="33"/>
  </si>
  <si>
    <t>通勤時間配慮（通勤緩和）</t>
    <phoneticPr fontId="33"/>
  </si>
  <si>
    <t>妊娠中の休憩時間増</t>
    <rPh sb="0" eb="2">
      <t>ニンシン</t>
    </rPh>
    <rPh sb="2" eb="3">
      <t>チュウ</t>
    </rPh>
    <rPh sb="4" eb="6">
      <t>キュウケイ</t>
    </rPh>
    <rPh sb="6" eb="8">
      <t>ジカン</t>
    </rPh>
    <rPh sb="8" eb="9">
      <t>ゾウ</t>
    </rPh>
    <phoneticPr fontId="33"/>
  </si>
  <si>
    <t>妊娠中の諸症状（悪阻、ハリ等）がある場合の労働義務免除</t>
    <rPh sb="0" eb="2">
      <t>ニンシン</t>
    </rPh>
    <rPh sb="2" eb="3">
      <t>チュウ</t>
    </rPh>
    <rPh sb="4" eb="7">
      <t>ショショウジョウ</t>
    </rPh>
    <rPh sb="8" eb="10">
      <t>ツワリ</t>
    </rPh>
    <rPh sb="13" eb="14">
      <t>トウ</t>
    </rPh>
    <rPh sb="18" eb="20">
      <t>バアイ</t>
    </rPh>
    <rPh sb="21" eb="23">
      <t>ロウドウ</t>
    </rPh>
    <rPh sb="23" eb="25">
      <t>ギム</t>
    </rPh>
    <rPh sb="25" eb="27">
      <t>メンジョ</t>
    </rPh>
    <phoneticPr fontId="33"/>
  </si>
  <si>
    <t>出産に伴う子の養育休暇</t>
    <rPh sb="0" eb="2">
      <t>シュッサン</t>
    </rPh>
    <rPh sb="3" eb="4">
      <t>トモナ</t>
    </rPh>
    <rPh sb="5" eb="6">
      <t>コ</t>
    </rPh>
    <rPh sb="7" eb="9">
      <t>ヨウイク</t>
    </rPh>
    <rPh sb="9" eb="11">
      <t>キュウカ</t>
    </rPh>
    <phoneticPr fontId="33"/>
  </si>
  <si>
    <t>育児休業</t>
    <phoneticPr fontId="33"/>
  </si>
  <si>
    <t>出産付き添い休暇</t>
    <rPh sb="0" eb="2">
      <t>シュッサン</t>
    </rPh>
    <rPh sb="2" eb="3">
      <t>ツ</t>
    </rPh>
    <rPh sb="4" eb="5">
      <t>ソ</t>
    </rPh>
    <rPh sb="6" eb="8">
      <t>キュウカ</t>
    </rPh>
    <phoneticPr fontId="33"/>
  </si>
  <si>
    <t>妊娠中、通勤時の混雑を避けるよう医師等から指導された場合、原則１時間の労働時間の短縮又は１時間以内の時差出勤を認め、その期間の労働義務を免除する。</t>
    <rPh sb="4" eb="7">
      <t>ツウキンジ</t>
    </rPh>
    <rPh sb="8" eb="10">
      <t>コンザツ</t>
    </rPh>
    <rPh sb="11" eb="12">
      <t>サ</t>
    </rPh>
    <rPh sb="16" eb="18">
      <t>イシ</t>
    </rPh>
    <rPh sb="18" eb="19">
      <t>トウ</t>
    </rPh>
    <rPh sb="21" eb="23">
      <t>シドウ</t>
    </rPh>
    <rPh sb="29" eb="31">
      <t>ゲンソク</t>
    </rPh>
    <rPh sb="42" eb="43">
      <t>マタ</t>
    </rPh>
    <rPh sb="45" eb="49">
      <t>ジカンイナイ</t>
    </rPh>
    <rPh sb="50" eb="54">
      <t>ジサシュッキン</t>
    </rPh>
    <rPh sb="55" eb="56">
      <t>ミト</t>
    </rPh>
    <rPh sb="60" eb="62">
      <t>キカン</t>
    </rPh>
    <rPh sb="63" eb="67">
      <t>ロウドウギム</t>
    </rPh>
    <rPh sb="68" eb="70">
      <t>メンジョ</t>
    </rPh>
    <phoneticPr fontId="33"/>
  </si>
  <si>
    <t>母子保健法に基づく保健指導又は健康診査を受けるため、妊娠週に応じた回数につき、１日の勤務時間内で必要と認める時間を取得できる。
・妊娠23週まで→４週間に１回
・妊娠24週から35週まで→２週間に１回
・妊娠36週から出産まで→１週間に１回
・産後１年間→医師等の指示により必要な時間
※医師の特別の指示があれば、この限りではありません。</t>
    <rPh sb="6" eb="7">
      <t>モト</t>
    </rPh>
    <rPh sb="57" eb="59">
      <t>シュトク</t>
    </rPh>
    <rPh sb="65" eb="67">
      <t>ニンシン</t>
    </rPh>
    <rPh sb="69" eb="70">
      <t>シュウ</t>
    </rPh>
    <rPh sb="74" eb="76">
      <t>シュウカン</t>
    </rPh>
    <rPh sb="78" eb="79">
      <t>カイ</t>
    </rPh>
    <rPh sb="81" eb="83">
      <t>ニンシン</t>
    </rPh>
    <rPh sb="85" eb="86">
      <t>シュウ</t>
    </rPh>
    <rPh sb="90" eb="91">
      <t>シュウ</t>
    </rPh>
    <rPh sb="95" eb="97">
      <t>シュウカン</t>
    </rPh>
    <rPh sb="99" eb="100">
      <t>カイ</t>
    </rPh>
    <rPh sb="102" eb="104">
      <t>ニンシン</t>
    </rPh>
    <rPh sb="106" eb="107">
      <t>シュウ</t>
    </rPh>
    <rPh sb="109" eb="111">
      <t>シュッサン</t>
    </rPh>
    <rPh sb="115" eb="117">
      <t>シュウカン</t>
    </rPh>
    <rPh sb="119" eb="120">
      <t>カイ</t>
    </rPh>
    <rPh sb="122" eb="124">
      <t>サンゴ</t>
    </rPh>
    <rPh sb="125" eb="127">
      <t>ネンカン</t>
    </rPh>
    <rPh sb="144" eb="146">
      <t>イシ</t>
    </rPh>
    <rPh sb="147" eb="149">
      <t>トクベツ</t>
    </rPh>
    <rPh sb="150" eb="152">
      <t>シジ</t>
    </rPh>
    <rPh sb="159" eb="160">
      <t>カギ</t>
    </rPh>
    <phoneticPr fontId="33"/>
  </si>
  <si>
    <t>医師等から指導された場合、適宜休憩時間の延長、休憩の回数の増加を認め、その期間の労働義務を免除する。</t>
    <rPh sb="0" eb="2">
      <t>イシ</t>
    </rPh>
    <rPh sb="2" eb="3">
      <t>トウ</t>
    </rPh>
    <rPh sb="5" eb="7">
      <t>シドウ</t>
    </rPh>
    <rPh sb="10" eb="12">
      <t>バアイ</t>
    </rPh>
    <rPh sb="13" eb="19">
      <t>テキギキュウケイジカン</t>
    </rPh>
    <rPh sb="20" eb="22">
      <t>エンチョウ</t>
    </rPh>
    <rPh sb="23" eb="25">
      <t>キュウケイ</t>
    </rPh>
    <rPh sb="26" eb="28">
      <t>カイスウ</t>
    </rPh>
    <rPh sb="29" eb="31">
      <t>ゾウカ</t>
    </rPh>
    <rPh sb="32" eb="33">
      <t>ミト</t>
    </rPh>
    <rPh sb="37" eb="39">
      <t>キカン</t>
    </rPh>
    <rPh sb="40" eb="44">
      <t>ロウドウギム</t>
    </rPh>
    <rPh sb="45" eb="47">
      <t>メンジョ</t>
    </rPh>
    <phoneticPr fontId="33"/>
  </si>
  <si>
    <t>医師等から指導された場合、その指導事項を守るため作業の軽減、労働時間の短縮、休業、補食等を認め、その期間の労働義務を免除する。</t>
    <rPh sb="0" eb="2">
      <t>イシ</t>
    </rPh>
    <rPh sb="2" eb="3">
      <t>トウ</t>
    </rPh>
    <rPh sb="5" eb="7">
      <t>シドウ</t>
    </rPh>
    <rPh sb="10" eb="12">
      <t>バアイ</t>
    </rPh>
    <rPh sb="15" eb="19">
      <t>シドウジコウ</t>
    </rPh>
    <rPh sb="20" eb="21">
      <t>マモ</t>
    </rPh>
    <rPh sb="24" eb="26">
      <t>サギョウ</t>
    </rPh>
    <rPh sb="27" eb="29">
      <t>ケイゲン</t>
    </rPh>
    <rPh sb="30" eb="34">
      <t>ロウドウジカン</t>
    </rPh>
    <rPh sb="35" eb="37">
      <t>タンシュク</t>
    </rPh>
    <rPh sb="38" eb="40">
      <t>キュウギョウ</t>
    </rPh>
    <rPh sb="41" eb="43">
      <t>ホショク</t>
    </rPh>
    <rPh sb="43" eb="44">
      <t>トウ</t>
    </rPh>
    <rPh sb="45" eb="46">
      <t>ミト</t>
    </rPh>
    <rPh sb="50" eb="52">
      <t>キカン</t>
    </rPh>
    <rPh sb="53" eb="57">
      <t>ロウドウギム</t>
    </rPh>
    <rPh sb="58" eb="60">
      <t>メンジョ</t>
    </rPh>
    <phoneticPr fontId="33"/>
  </si>
  <si>
    <t>出産予定日
前6週間</t>
    <rPh sb="0" eb="2">
      <t>シュッサン</t>
    </rPh>
    <rPh sb="2" eb="4">
      <t>ヨテイ</t>
    </rPh>
    <rPh sb="4" eb="5">
      <t>ビ</t>
    </rPh>
    <rPh sb="6" eb="7">
      <t>マエ</t>
    </rPh>
    <rPh sb="8" eb="10">
      <t>シュウカン</t>
    </rPh>
    <phoneticPr fontId="33"/>
  </si>
  <si>
    <t>【産前休暇】8週間（多胎妊娠の場合14週間）以内に出産する予定の女性職員が申し出た期間、休暇取得が可能
【産後休暇】女性職員が出産（妊娠満12週以後の分娩）した場合、翌日から8週間を経過するまでの期間、休暇取得が可能。</t>
    <rPh sb="1" eb="3">
      <t>サンゼン</t>
    </rPh>
    <rPh sb="3" eb="5">
      <t>キュウカ</t>
    </rPh>
    <rPh sb="7" eb="9">
      <t>シュウカン</t>
    </rPh>
    <rPh sb="10" eb="14">
      <t>タタイニンシン</t>
    </rPh>
    <rPh sb="15" eb="17">
      <t>バアイ</t>
    </rPh>
    <rPh sb="19" eb="21">
      <t>シュウカン</t>
    </rPh>
    <rPh sb="22" eb="24">
      <t>イナイ</t>
    </rPh>
    <rPh sb="25" eb="27">
      <t>シュッサン</t>
    </rPh>
    <rPh sb="29" eb="31">
      <t>ヨテイ</t>
    </rPh>
    <rPh sb="32" eb="36">
      <t>ジョセイショクイン</t>
    </rPh>
    <rPh sb="37" eb="38">
      <t>モウ</t>
    </rPh>
    <rPh sb="39" eb="40">
      <t>デ</t>
    </rPh>
    <rPh sb="41" eb="43">
      <t>キカン</t>
    </rPh>
    <rPh sb="44" eb="48">
      <t>キュウカシュトク</t>
    </rPh>
    <rPh sb="49" eb="51">
      <t>カノウ</t>
    </rPh>
    <rPh sb="53" eb="55">
      <t>サンゴ</t>
    </rPh>
    <rPh sb="55" eb="57">
      <t>キュウカ</t>
    </rPh>
    <phoneticPr fontId="33"/>
  </si>
  <si>
    <t>職員の妻の出産時に２日の範囲内で休暇取得が可能。</t>
    <phoneticPr fontId="33"/>
  </si>
  <si>
    <r>
      <t xml:space="preserve">出生時育児休業
</t>
    </r>
    <r>
      <rPr>
        <sz val="8"/>
        <rFont val="HGｺﾞｼｯｸM"/>
        <family val="3"/>
        <charset val="128"/>
      </rPr>
      <t>※養子の場合は女性も対象</t>
    </r>
    <rPh sb="0" eb="7">
      <t>シュッセイジイクジキュウギョウ</t>
    </rPh>
    <rPh sb="9" eb="11">
      <t>ヨウシ</t>
    </rPh>
    <rPh sb="12" eb="14">
      <t>バアイ</t>
    </rPh>
    <rPh sb="15" eb="17">
      <t>ジョセイ</t>
    </rPh>
    <rPh sb="18" eb="20">
      <t>タイショウ</t>
    </rPh>
    <phoneticPr fontId="33"/>
  </si>
  <si>
    <t>（予定日前8週間から産後8週間まで）</t>
    <rPh sb="1" eb="3">
      <t>ヨテイ</t>
    </rPh>
    <rPh sb="3" eb="4">
      <t>ビ</t>
    </rPh>
    <rPh sb="4" eb="5">
      <t>マエ</t>
    </rPh>
    <rPh sb="6" eb="7">
      <t>シュウ</t>
    </rPh>
    <rPh sb="7" eb="8">
      <t>カン</t>
    </rPh>
    <rPh sb="10" eb="11">
      <t>サン</t>
    </rPh>
    <rPh sb="11" eb="12">
      <t>ゴ</t>
    </rPh>
    <rPh sb="13" eb="14">
      <t>シュウ</t>
    </rPh>
    <rPh sb="14" eb="15">
      <t>カン</t>
    </rPh>
    <phoneticPr fontId="33"/>
  </si>
  <si>
    <t xml:space="preserve">同居する子を養育する場合、子が満3歳に達する日（誕生日の前日）まで、育児休業できる。（2回に分割も可）
</t>
    <phoneticPr fontId="33"/>
  </si>
  <si>
    <t>小1の終期に達するまでの子を養育するため、以下の勤務形態で勤務することができる。
①1日につき3時間55分勤務（週19時間35分）
②1日につき4時間55分勤務（週24時間35分）
③月～金のうちの2日を休日とし、1日につき7時間45分勤務（週26時間15分）
④月～金のうちの2日を休日とし、2日については1日につき7時間45分、1日については1日につき3時間55分勤務（週19時間25分）
⑤1週間当たりの勤務時間が19時間25分から24時間35分までの範囲内の時間となる勤務</t>
    <rPh sb="0" eb="1">
      <t>ショウ</t>
    </rPh>
    <rPh sb="3" eb="5">
      <t>シュウキ</t>
    </rPh>
    <rPh sb="6" eb="7">
      <t>タッ</t>
    </rPh>
    <rPh sb="12" eb="13">
      <t>コ</t>
    </rPh>
    <rPh sb="14" eb="16">
      <t>ヨウイク</t>
    </rPh>
    <rPh sb="21" eb="23">
      <t>イカ</t>
    </rPh>
    <rPh sb="24" eb="28">
      <t>キンムケイタイ</t>
    </rPh>
    <rPh sb="29" eb="31">
      <t>キンム</t>
    </rPh>
    <rPh sb="43" eb="44">
      <t>ニチ</t>
    </rPh>
    <rPh sb="53" eb="55">
      <t>キンム</t>
    </rPh>
    <rPh sb="68" eb="69">
      <t>ニチ</t>
    </rPh>
    <rPh sb="78" eb="80">
      <t>キンム</t>
    </rPh>
    <rPh sb="92" eb="93">
      <t>ゲツ</t>
    </rPh>
    <rPh sb="94" eb="95">
      <t>キン</t>
    </rPh>
    <rPh sb="108" eb="109">
      <t>ニチ</t>
    </rPh>
    <rPh sb="118" eb="120">
      <t>キンム</t>
    </rPh>
    <rPh sb="148" eb="149">
      <t>ニチ</t>
    </rPh>
    <rPh sb="155" eb="156">
      <t>ニチ</t>
    </rPh>
    <rPh sb="167" eb="168">
      <t>ニチ</t>
    </rPh>
    <rPh sb="174" eb="175">
      <t>ニチ</t>
    </rPh>
    <rPh sb="179" eb="184">
      <t>ジカン55フン</t>
    </rPh>
    <rPh sb="187" eb="188">
      <t>シュウ</t>
    </rPh>
    <rPh sb="199" eb="201">
      <t>シュウカン</t>
    </rPh>
    <rPh sb="201" eb="202">
      <t>ア</t>
    </rPh>
    <rPh sb="205" eb="209">
      <t>キンムジカン</t>
    </rPh>
    <rPh sb="212" eb="214">
      <t>ジカン</t>
    </rPh>
    <rPh sb="216" eb="217">
      <t>フン</t>
    </rPh>
    <rPh sb="221" eb="223">
      <t>ジカン</t>
    </rPh>
    <rPh sb="225" eb="226">
      <t>フン</t>
    </rPh>
    <rPh sb="229" eb="232">
      <t>ハンイナイ</t>
    </rPh>
    <rPh sb="233" eb="235">
      <t>ジカン</t>
    </rPh>
    <rPh sb="238" eb="240">
      <t>キンム</t>
    </rPh>
    <phoneticPr fontId="33"/>
  </si>
  <si>
    <t>小学校1年生
終了</t>
    <rPh sb="0" eb="3">
      <t>ショウガッコウ</t>
    </rPh>
    <rPh sb="4" eb="6">
      <t>ネンセイ</t>
    </rPh>
    <rPh sb="7" eb="9">
      <t>シュウリョウ</t>
    </rPh>
    <phoneticPr fontId="33"/>
  </si>
  <si>
    <t>（小学校1年の終期に達するまで）</t>
    <rPh sb="5" eb="6">
      <t>ネン</t>
    </rPh>
    <rPh sb="7" eb="9">
      <t>シュウキ</t>
    </rPh>
    <phoneticPr fontId="33"/>
  </si>
  <si>
    <t>育児部分休業</t>
    <rPh sb="0" eb="2">
      <t>イクジ</t>
    </rPh>
    <rPh sb="2" eb="4">
      <t>ブブン</t>
    </rPh>
    <rPh sb="4" eb="6">
      <t>キュウギョウ</t>
    </rPh>
    <phoneticPr fontId="33"/>
  </si>
  <si>
    <t>小1の終期に達するまでの子を養育するため、正規の労働時間の始め又は終わりに、1日を通じて2時間を超えない範囲で勤務しないことができる。（それぞれ30分単位）</t>
    <rPh sb="21" eb="23">
      <t>セイキ</t>
    </rPh>
    <rPh sb="24" eb="28">
      <t>ロウドウジカン</t>
    </rPh>
    <rPh sb="29" eb="30">
      <t>ハジ</t>
    </rPh>
    <rPh sb="31" eb="32">
      <t>マタ</t>
    </rPh>
    <rPh sb="33" eb="34">
      <t>オ</t>
    </rPh>
    <rPh sb="39" eb="40">
      <t>ニチ</t>
    </rPh>
    <rPh sb="41" eb="42">
      <t>ツウ</t>
    </rPh>
    <rPh sb="45" eb="47">
      <t>ジカン</t>
    </rPh>
    <rPh sb="48" eb="49">
      <t>コ</t>
    </rPh>
    <rPh sb="52" eb="54">
      <t>ハンイ</t>
    </rPh>
    <rPh sb="55" eb="57">
      <t>キンム</t>
    </rPh>
    <rPh sb="74" eb="77">
      <t>フンタンイ</t>
    </rPh>
    <phoneticPr fontId="33"/>
  </si>
  <si>
    <t>早出遅出労働</t>
    <rPh sb="0" eb="6">
      <t>ハヤデオソデロウドウ</t>
    </rPh>
    <phoneticPr fontId="33"/>
  </si>
  <si>
    <t>小1の終期に達するまでの子を養育するため又は小学校に就学している子の送迎のため放課後児童クラブ等へ赴くため早出遅出労働を請求したときは、業務の正常な運営を妨げる場合を除き、始業および終業の時刻を、それぞれ午前7時以後および午後10時以前に設定することができる。</t>
    <rPh sb="20" eb="21">
      <t>マタ</t>
    </rPh>
    <rPh sb="22" eb="25">
      <t>ショウガッコウ</t>
    </rPh>
    <rPh sb="26" eb="28">
      <t>シュウガク</t>
    </rPh>
    <rPh sb="32" eb="33">
      <t>コ</t>
    </rPh>
    <rPh sb="34" eb="36">
      <t>ソウゲイ</t>
    </rPh>
    <rPh sb="39" eb="44">
      <t>ホウカゴジドウ</t>
    </rPh>
    <rPh sb="47" eb="48">
      <t>トウ</t>
    </rPh>
    <rPh sb="49" eb="50">
      <t>オモム</t>
    </rPh>
    <rPh sb="53" eb="59">
      <t>ハヤデオソデロウドウ</t>
    </rPh>
    <rPh sb="60" eb="62">
      <t>セイキュウ</t>
    </rPh>
    <rPh sb="68" eb="70">
      <t>ギョウム</t>
    </rPh>
    <rPh sb="71" eb="73">
      <t>セイジョウ</t>
    </rPh>
    <rPh sb="91" eb="93">
      <t>シュウギョウ</t>
    </rPh>
    <rPh sb="94" eb="96">
      <t>ジコク</t>
    </rPh>
    <rPh sb="102" eb="104">
      <t>ゴゼン</t>
    </rPh>
    <rPh sb="105" eb="108">
      <t>ジイゴ</t>
    </rPh>
    <rPh sb="111" eb="113">
      <t>ゴゴ</t>
    </rPh>
    <rPh sb="115" eb="118">
      <t>ジイゼン</t>
    </rPh>
    <rPh sb="119" eb="121">
      <t>セッテイ</t>
    </rPh>
    <phoneticPr fontId="33"/>
  </si>
  <si>
    <t>授乳・託児所への送迎等</t>
    <rPh sb="0" eb="2">
      <t>ジュニュウ</t>
    </rPh>
    <rPh sb="3" eb="6">
      <t>タクジショ</t>
    </rPh>
    <rPh sb="8" eb="11">
      <t>ソウゲイトウ</t>
    </rPh>
    <phoneticPr fontId="33"/>
  </si>
  <si>
    <t>生後1年に達しない子の保育のために必要と認めた授乳、託児所への送迎等を行う場合、1日2回それぞれ30分以内の期間、休暇取得が可能。</t>
    <rPh sb="0" eb="2">
      <t>セイゴ</t>
    </rPh>
    <rPh sb="26" eb="29">
      <t>タクジショ</t>
    </rPh>
    <rPh sb="31" eb="33">
      <t>ソウゲイ</t>
    </rPh>
    <rPh sb="33" eb="34">
      <t>トウ</t>
    </rPh>
    <rPh sb="35" eb="36">
      <t>オコナ</t>
    </rPh>
    <rPh sb="37" eb="39">
      <t>バアイ</t>
    </rPh>
    <rPh sb="41" eb="42">
      <t>ニチ</t>
    </rPh>
    <rPh sb="43" eb="44">
      <t>カイ</t>
    </rPh>
    <rPh sb="50" eb="51">
      <t>フン</t>
    </rPh>
    <rPh sb="51" eb="53">
      <t>イナイ</t>
    </rPh>
    <rPh sb="54" eb="56">
      <t>キカン</t>
    </rPh>
    <rPh sb="57" eb="61">
      <t>キュウカシュトク</t>
    </rPh>
    <rPh sb="62" eb="64">
      <t>カノウ</t>
    </rPh>
    <phoneticPr fontId="33"/>
  </si>
  <si>
    <t>時間外勤務の制限・免除</t>
    <rPh sb="0" eb="3">
      <t>ジカンガイ</t>
    </rPh>
    <rPh sb="9" eb="11">
      <t>メンジョ</t>
    </rPh>
    <phoneticPr fontId="33"/>
  </si>
  <si>
    <t>【制限】業務の正常な運営を妨げる場合を除き、制限時間（1月24時間、1年150時間）を超えて、時間外労働をさせることはない。
【免除】業務の正常な運営を妨げる場合を除き、所定労働時間を超えて労働させてはならない。</t>
    <rPh sb="1" eb="3">
      <t>セイゲン</t>
    </rPh>
    <rPh sb="4" eb="6">
      <t>ギョウム</t>
    </rPh>
    <rPh sb="7" eb="9">
      <t>セイジョウ</t>
    </rPh>
    <rPh sb="22" eb="26">
      <t>セイゲンジカン</t>
    </rPh>
    <rPh sb="28" eb="29">
      <t>ツキ</t>
    </rPh>
    <rPh sb="31" eb="33">
      <t>ジカン</t>
    </rPh>
    <rPh sb="35" eb="36">
      <t>ネン</t>
    </rPh>
    <rPh sb="39" eb="41">
      <t>ジカン</t>
    </rPh>
    <rPh sb="43" eb="44">
      <t>コ</t>
    </rPh>
    <rPh sb="47" eb="52">
      <t>ジカンガイロウドウ</t>
    </rPh>
    <rPh sb="64" eb="66">
      <t>メンジョ</t>
    </rPh>
    <rPh sb="85" eb="91">
      <t>ショテイロウドウジカン</t>
    </rPh>
    <rPh sb="92" eb="93">
      <t>コ</t>
    </rPh>
    <rPh sb="95" eb="97">
      <t>ロウドウ</t>
    </rPh>
    <phoneticPr fontId="33"/>
  </si>
  <si>
    <t>休日労働の制限</t>
    <rPh sb="0" eb="4">
      <t>キュウジツロウドウ</t>
    </rPh>
    <rPh sb="5" eb="7">
      <t>セイゲン</t>
    </rPh>
    <phoneticPr fontId="33"/>
  </si>
  <si>
    <t>深夜労働の制限</t>
    <rPh sb="0" eb="4">
      <t>シンヤロウドウ</t>
    </rPh>
    <rPh sb="5" eb="7">
      <t>セイゲン</t>
    </rPh>
    <phoneticPr fontId="33"/>
  </si>
  <si>
    <t>業務の正常な運営を妨げる場合を除き、制限時間を超えて、休日労働をさせることはない。（五福・五艘事業場は1月につき1日、杉谷事業場は2日、高岡事業場は3日）</t>
    <rPh sb="0" eb="2">
      <t>ギョウム</t>
    </rPh>
    <rPh sb="3" eb="5">
      <t>セイジョウ</t>
    </rPh>
    <rPh sb="6" eb="8">
      <t>ウンエイ</t>
    </rPh>
    <rPh sb="9" eb="10">
      <t>サマタ</t>
    </rPh>
    <rPh sb="12" eb="14">
      <t>バアイ</t>
    </rPh>
    <rPh sb="15" eb="16">
      <t>ノゾ</t>
    </rPh>
    <rPh sb="18" eb="22">
      <t>セイゲンジカン</t>
    </rPh>
    <rPh sb="23" eb="24">
      <t>コ</t>
    </rPh>
    <rPh sb="27" eb="31">
      <t>キュウジツロウドウ</t>
    </rPh>
    <rPh sb="42" eb="44">
      <t>ゴフク</t>
    </rPh>
    <rPh sb="45" eb="50">
      <t>ゴソウジギョウバ</t>
    </rPh>
    <rPh sb="52" eb="53">
      <t>ツキ</t>
    </rPh>
    <rPh sb="57" eb="58">
      <t>ニチ</t>
    </rPh>
    <rPh sb="59" eb="64">
      <t>スギタニジギョウバ</t>
    </rPh>
    <rPh sb="66" eb="67">
      <t>ニチ</t>
    </rPh>
    <rPh sb="68" eb="73">
      <t>タカオカジギョウバ</t>
    </rPh>
    <rPh sb="75" eb="76">
      <t>ニチ</t>
    </rPh>
    <phoneticPr fontId="33"/>
  </si>
  <si>
    <t>業務の正常な運営を妨げる場合を除き、午後10時から翌日午前5時までの間勤務をさせることはない。※適用除外あり</t>
    <rPh sb="0" eb="2">
      <t>ギョウム</t>
    </rPh>
    <rPh sb="3" eb="5">
      <t>セイジョウ</t>
    </rPh>
    <rPh sb="6" eb="8">
      <t>ウンエイ</t>
    </rPh>
    <rPh sb="9" eb="10">
      <t>サマタ</t>
    </rPh>
    <rPh sb="12" eb="14">
      <t>バアイ</t>
    </rPh>
    <rPh sb="15" eb="16">
      <t>ノゾ</t>
    </rPh>
    <rPh sb="18" eb="20">
      <t>ゴゴ</t>
    </rPh>
    <rPh sb="22" eb="23">
      <t>ジ</t>
    </rPh>
    <rPh sb="25" eb="27">
      <t>ヨクジツ</t>
    </rPh>
    <rPh sb="27" eb="29">
      <t>ゴゼン</t>
    </rPh>
    <rPh sb="30" eb="31">
      <t>ジ</t>
    </rPh>
    <rPh sb="34" eb="35">
      <t>アイダ</t>
    </rPh>
    <rPh sb="35" eb="37">
      <t>キンム</t>
    </rPh>
    <rPh sb="48" eb="50">
      <t>テキヨウ</t>
    </rPh>
    <rPh sb="50" eb="52">
      <t>ジョガイ</t>
    </rPh>
    <phoneticPr fontId="33"/>
  </si>
  <si>
    <t>出産予定日
前8週間</t>
    <rPh sb="0" eb="2">
      <t>シュッサン</t>
    </rPh>
    <rPh sb="2" eb="4">
      <t>ヨテイ</t>
    </rPh>
    <rPh sb="4" eb="5">
      <t>ビ</t>
    </rPh>
    <rPh sb="6" eb="7">
      <t>マエ</t>
    </rPh>
    <rPh sb="8" eb="10">
      <t>シュウカン</t>
    </rPh>
    <phoneticPr fontId="33"/>
  </si>
  <si>
    <t>１歳（誕生日）</t>
    <rPh sb="1" eb="2">
      <t>サイ</t>
    </rPh>
    <rPh sb="3" eb="6">
      <t>タンジョウビ</t>
    </rPh>
    <phoneticPr fontId="33"/>
  </si>
  <si>
    <t>概ね出産5日前から出産後2週間以内</t>
    <rPh sb="0" eb="1">
      <t>オオム</t>
    </rPh>
    <rPh sb="2" eb="4">
      <t>シュッサン</t>
    </rPh>
    <rPh sb="5" eb="7">
      <t>ニチマエ</t>
    </rPh>
    <rPh sb="9" eb="12">
      <t>シュッサンゴ</t>
    </rPh>
    <rPh sb="13" eb="17">
      <t>シュウカンイナイ</t>
    </rPh>
    <phoneticPr fontId="33"/>
  </si>
  <si>
    <t>病院で心拍確認後、地区センターへGO</t>
    <phoneticPr fontId="33"/>
  </si>
  <si>
    <t>社会みんなで育てよう</t>
    <phoneticPr fontId="33"/>
  </si>
  <si>
    <t>よくぞここまで</t>
    <phoneticPr fontId="33"/>
  </si>
  <si>
    <t>本当におめでとう涙</t>
    <phoneticPr fontId="33"/>
  </si>
  <si>
    <t>無理は禁物</t>
  </si>
  <si>
    <t>父母力を合わせて</t>
    <phoneticPr fontId="33"/>
  </si>
  <si>
    <t>心からおつかれさま！</t>
    <phoneticPr fontId="33"/>
  </si>
  <si>
    <t>緊張しますね。
でも大丈夫</t>
    <phoneticPr fontId="33"/>
  </si>
  <si>
    <t>1歳（前日）</t>
    <rPh sb="1" eb="2">
      <t>サイ</t>
    </rPh>
    <rPh sb="3" eb="5">
      <t>ゼンジツ</t>
    </rPh>
    <phoneticPr fontId="33"/>
  </si>
  <si>
    <t>母子手帳をもらいに行く(目安7週頃～）</t>
    <rPh sb="0" eb="4">
      <t>ボシテチョウ</t>
    </rPh>
    <rPh sb="9" eb="10">
      <t>イ</t>
    </rPh>
    <rPh sb="12" eb="14">
      <t>メヤス</t>
    </rPh>
    <rPh sb="15" eb="17">
      <t>シュウゴロ</t>
    </rPh>
    <phoneticPr fontId="33"/>
  </si>
  <si>
    <t>上司に報告
(目安8週頃～）</t>
    <rPh sb="0" eb="2">
      <t>ジョウシ</t>
    </rPh>
    <rPh sb="3" eb="5">
      <t>ホウコク</t>
    </rPh>
    <rPh sb="7" eb="9">
      <t>メヤス</t>
    </rPh>
    <rPh sb="10" eb="11">
      <t>シュウ</t>
    </rPh>
    <rPh sb="11" eb="12">
      <t>ゴロ</t>
    </rPh>
    <phoneticPr fontId="33"/>
  </si>
  <si>
    <t>みんなに言う（安定期、16週頃～）</t>
    <rPh sb="4" eb="5">
      <t>イ</t>
    </rPh>
    <rPh sb="7" eb="10">
      <t>アンテイキ</t>
    </rPh>
    <rPh sb="13" eb="14">
      <t>シュウ</t>
    </rPh>
    <rPh sb="14" eb="15">
      <t>ゴロ</t>
    </rPh>
    <phoneticPr fontId="33"/>
  </si>
  <si>
    <r>
      <t>職員の妻が出産する場合、出産予定日の6週間（多胎妊娠の場合14週間）前の日から当該</t>
    </r>
    <r>
      <rPr>
        <sz val="10"/>
        <rFont val="HGｺﾞｼｯｸM"/>
        <family val="3"/>
        <charset val="128"/>
      </rPr>
      <t>出産の日後１年を経過する日までの</t>
    </r>
    <r>
      <rPr>
        <sz val="10"/>
        <rFont val="HGｺﾞｼｯｸM"/>
        <family val="3"/>
        <charset val="1"/>
      </rPr>
      <t>期間、当該出産に係る子又は小学校就学前の子を養育する場合、５日の範囲内で休暇取得が可能。</t>
    </r>
    <rPh sb="0" eb="2">
      <t>ショクイン</t>
    </rPh>
    <rPh sb="3" eb="4">
      <t>ツマ</t>
    </rPh>
    <rPh sb="5" eb="7">
      <t>シュッサン</t>
    </rPh>
    <rPh sb="9" eb="11">
      <t>バアイ</t>
    </rPh>
    <rPh sb="12" eb="14">
      <t>シュッサン</t>
    </rPh>
    <rPh sb="14" eb="16">
      <t>ヨテイ</t>
    </rPh>
    <rPh sb="16" eb="17">
      <t>ビ</t>
    </rPh>
    <rPh sb="19" eb="21">
      <t>シュウカン</t>
    </rPh>
    <rPh sb="22" eb="23">
      <t>タ</t>
    </rPh>
    <rPh sb="34" eb="35">
      <t>マエ</t>
    </rPh>
    <rPh sb="36" eb="37">
      <t>ヒ</t>
    </rPh>
    <rPh sb="39" eb="41">
      <t>トウガイ</t>
    </rPh>
    <rPh sb="41" eb="43">
      <t>シュッサン</t>
    </rPh>
    <rPh sb="44" eb="45">
      <t>ヒ</t>
    </rPh>
    <rPh sb="47" eb="48">
      <t>ネン</t>
    </rPh>
    <rPh sb="49" eb="51">
      <t>ケイカ</t>
    </rPh>
    <rPh sb="53" eb="54">
      <t>ヒ</t>
    </rPh>
    <rPh sb="60" eb="62">
      <t>トウガイ</t>
    </rPh>
    <rPh sb="62" eb="64">
      <t>シュッサン</t>
    </rPh>
    <rPh sb="65" eb="66">
      <t>カカ</t>
    </rPh>
    <rPh sb="67" eb="68">
      <t>コ</t>
    </rPh>
    <rPh sb="68" eb="69">
      <t>マタ</t>
    </rPh>
    <rPh sb="70" eb="73">
      <t>ショウガッコウ</t>
    </rPh>
    <rPh sb="73" eb="75">
      <t>シュウガク</t>
    </rPh>
    <rPh sb="75" eb="76">
      <t>マエ</t>
    </rPh>
    <rPh sb="77" eb="78">
      <t>コ</t>
    </rPh>
    <rPh sb="79" eb="81">
      <t>ヨウイク</t>
    </rPh>
    <rPh sb="83" eb="85">
      <t>バアイ</t>
    </rPh>
    <rPh sb="93" eb="95">
      <t>キュウカ</t>
    </rPh>
    <rPh sb="95" eb="97">
      <t>シュトク</t>
    </rPh>
    <rPh sb="98" eb="100">
      <t>カノウ</t>
    </rPh>
    <phoneticPr fontId="33"/>
  </si>
  <si>
    <r>
      <t>【</t>
    </r>
    <r>
      <rPr>
        <sz val="8"/>
        <rFont val="HGｺﾞｼｯｸM"/>
        <family val="3"/>
        <charset val="128"/>
      </rPr>
      <t>出産に係る子のために取得】
（出産の日以後１年）</t>
    </r>
    <rPh sb="1" eb="3">
      <t>シュッサン</t>
    </rPh>
    <rPh sb="4" eb="5">
      <t>カカ</t>
    </rPh>
    <rPh sb="6" eb="7">
      <t>コ</t>
    </rPh>
    <rPh sb="11" eb="13">
      <t>シュトク</t>
    </rPh>
    <rPh sb="16" eb="18">
      <t>シュッサン</t>
    </rPh>
    <rPh sb="19" eb="20">
      <t>ヒ</t>
    </rPh>
    <rPh sb="20" eb="22">
      <t>イゴ</t>
    </rPh>
    <rPh sb="23" eb="24">
      <t>ネン</t>
    </rPh>
    <phoneticPr fontId="33"/>
  </si>
  <si>
    <t>【上の子のために取得】
（予定日前6週間から出産の日以後１年まで）</t>
    <rPh sb="1" eb="2">
      <t>ウエ</t>
    </rPh>
    <rPh sb="3" eb="4">
      <t>コ</t>
    </rPh>
    <rPh sb="8" eb="10">
      <t>シュトク</t>
    </rPh>
    <rPh sb="13" eb="16">
      <t>ヨテイビ</t>
    </rPh>
    <rPh sb="16" eb="17">
      <t>マエ</t>
    </rPh>
    <rPh sb="18" eb="19">
      <t>シュウ</t>
    </rPh>
    <rPh sb="19" eb="20">
      <t>カン</t>
    </rPh>
    <rPh sb="22" eb="24">
      <t>シュッサン</t>
    </rPh>
    <rPh sb="25" eb="26">
      <t>ヒ</t>
    </rPh>
    <rPh sb="26" eb="28">
      <t>イゴ</t>
    </rPh>
    <rPh sb="29" eb="30">
      <t>ネン</t>
    </rPh>
    <phoneticPr fontId="33"/>
  </si>
  <si>
    <t>【上の子のために取得】＜多胎妊娠の場合＞
（予定日前14週間から出産の日以後１年まで）</t>
    <rPh sb="1" eb="2">
      <t>ウエ</t>
    </rPh>
    <rPh sb="3" eb="4">
      <t>コ</t>
    </rPh>
    <rPh sb="8" eb="10">
      <t>シュトク</t>
    </rPh>
    <rPh sb="22" eb="25">
      <t>ヨテイビ</t>
    </rPh>
    <rPh sb="25" eb="26">
      <t>マエ</t>
    </rPh>
    <rPh sb="28" eb="29">
      <t>シュウ</t>
    </rPh>
    <rPh sb="29" eb="30">
      <t>カン</t>
    </rPh>
    <rPh sb="32" eb="34">
      <t>シュッサン</t>
    </rPh>
    <rPh sb="35" eb="36">
      <t>ヒ</t>
    </rPh>
    <rPh sb="36" eb="38">
      <t>イゴ</t>
    </rPh>
    <rPh sb="39" eb="40">
      <t>ネン</t>
    </rPh>
    <phoneticPr fontId="33"/>
  </si>
  <si>
    <t>出産5日前</t>
    <rPh sb="0" eb="2">
      <t>シュッサン</t>
    </rPh>
    <rPh sb="3" eb="5">
      <t>ニチマエ</t>
    </rPh>
    <phoneticPr fontId="33"/>
  </si>
  <si>
    <t>西暦</t>
  </si>
  <si>
    <t>小学校３年生
終了</t>
    <rPh sb="0" eb="3">
      <t>ショウガッコウ</t>
    </rPh>
    <rPh sb="4" eb="6">
      <t>ネンセイ</t>
    </rPh>
    <rPh sb="7" eb="9">
      <t>シュウリョウ</t>
    </rPh>
    <phoneticPr fontId="33"/>
  </si>
  <si>
    <t>小学校3年生
終了</t>
    <rPh sb="0" eb="3">
      <t>ショウガッコウ</t>
    </rPh>
    <rPh sb="4" eb="6">
      <t>ネンセイ</t>
    </rPh>
    <rPh sb="7" eb="9">
      <t>シュウリョウ</t>
    </rPh>
    <phoneticPr fontId="33"/>
  </si>
  <si>
    <t>R7.4月版</t>
    <rPh sb="4" eb="5">
      <t>ガツ</t>
    </rPh>
    <rPh sb="5" eb="6">
      <t>バン</t>
    </rPh>
    <phoneticPr fontId="33"/>
  </si>
  <si>
    <t>　※「R7.10.1」又は「2025/10/1」の形式で入力してください。</t>
    <rPh sb="11" eb="12">
      <t>マタ</t>
    </rPh>
    <rPh sb="25" eb="27">
      <t>ケイシキ</t>
    </rPh>
    <rPh sb="28" eb="30">
      <t>ニュウリョク</t>
    </rPh>
    <phoneticPr fontId="33"/>
  </si>
  <si>
    <r>
      <t>小1の終期に達するまでの子を養育する職員が以下それぞれの請求をしたとき　※</t>
    </r>
    <r>
      <rPr>
        <sz val="8"/>
        <rFont val="HGｺﾞｼｯｸM"/>
        <family val="3"/>
        <charset val="128"/>
      </rPr>
      <t>出産後1年経過しない職員が請求した場合、大学は時間外労働・休日労働・深夜労働を命じない。</t>
    </r>
    <rPh sb="0" eb="2">
      <t>ショウイチ</t>
    </rPh>
    <rPh sb="3" eb="5">
      <t>シュウキ</t>
    </rPh>
    <rPh sb="6" eb="7">
      <t>タッ</t>
    </rPh>
    <rPh sb="12" eb="13">
      <t>コ</t>
    </rPh>
    <rPh sb="14" eb="16">
      <t>ヨウイク</t>
    </rPh>
    <rPh sb="18" eb="20">
      <t>ショクイン</t>
    </rPh>
    <rPh sb="21" eb="23">
      <t>イカ</t>
    </rPh>
    <rPh sb="28" eb="30">
      <t>セイキュウ</t>
    </rPh>
    <rPh sb="37" eb="40">
      <t>シュッサンゴ</t>
    </rPh>
    <rPh sb="41" eb="42">
      <t>ネン</t>
    </rPh>
    <rPh sb="42" eb="44">
      <t>ケイカ</t>
    </rPh>
    <rPh sb="57" eb="59">
      <t>ダイガク</t>
    </rPh>
    <rPh sb="60" eb="65">
      <t>ジカンガイロウドウ</t>
    </rPh>
    <rPh sb="66" eb="70">
      <t>キュウジツロウドウ</t>
    </rPh>
    <rPh sb="71" eb="75">
      <t>シンヤロウドウ</t>
    </rPh>
    <rPh sb="76" eb="77">
      <t>メイ</t>
    </rPh>
    <phoneticPr fontId="33"/>
  </si>
  <si>
    <t>もうちょいです</t>
    <phoneticPr fontId="33"/>
  </si>
  <si>
    <t>だいぶ苦しいですよね</t>
    <rPh sb="3" eb="4">
      <t>クル</t>
    </rPh>
    <phoneticPr fontId="33"/>
  </si>
  <si>
    <t>親子共々成長されましたね</t>
    <rPh sb="4" eb="6">
      <t>セイチョウ</t>
    </rPh>
    <phoneticPr fontId="33"/>
  </si>
  <si>
    <t>ここまで育休とれますよ</t>
    <phoneticPr fontId="33"/>
  </si>
  <si>
    <t>幼児期おわり！
自分をほめましょう</t>
    <phoneticPr fontId="33"/>
  </si>
  <si>
    <t>おめでとう！</t>
    <phoneticPr fontId="33"/>
  </si>
  <si>
    <t>子の看護等休暇</t>
    <rPh sb="0" eb="1">
      <t>コ</t>
    </rPh>
    <rPh sb="2" eb="4">
      <t>カンゴ</t>
    </rPh>
    <rPh sb="4" eb="5">
      <t>トウ</t>
    </rPh>
    <rPh sb="5" eb="7">
      <t>キュウカ</t>
    </rPh>
    <phoneticPr fontId="33"/>
  </si>
  <si>
    <t>（１歳前日まで）</t>
    <rPh sb="2" eb="3">
      <t>サイ</t>
    </rPh>
    <rPh sb="3" eb="5">
      <t>ゼンジツ</t>
    </rPh>
    <phoneticPr fontId="33"/>
  </si>
  <si>
    <t>（小学校3年の終期に達するまで）</t>
    <rPh sb="5" eb="6">
      <t>ネン</t>
    </rPh>
    <rPh sb="7" eb="9">
      <t>シュウキ</t>
    </rPh>
    <phoneticPr fontId="33"/>
  </si>
  <si>
    <t>小3の終期に達するまでの子を養育する職員は、その子の看護、予防接種、健康診断および学校行事等のために休暇取得が可能。
1年に5日（小3までの子が2人以上の場合は10日）</t>
    <rPh sb="26" eb="28">
      <t>カンゴ</t>
    </rPh>
    <rPh sb="41" eb="45">
      <t>ガッコウギョウジ</t>
    </rPh>
    <rPh sb="45" eb="46">
      <t>トウ</t>
    </rPh>
    <rPh sb="60" eb="61">
      <t>ネン</t>
    </rPh>
    <rPh sb="63" eb="64">
      <t>ニチ</t>
    </rPh>
    <rPh sb="68" eb="69">
      <t>コ</t>
    </rPh>
    <rPh sb="71" eb="74">
      <t>ニンイジョウ</t>
    </rPh>
    <rPh sb="75" eb="77">
      <t>バアイ</t>
    </rPh>
    <rPh sb="80" eb="81">
      <t>ニチ</t>
    </rPh>
    <phoneticPr fontId="33"/>
  </si>
  <si>
    <t>（子の出生日又は出産予定日のいずれか早い方から8週間以内）</t>
    <rPh sb="1" eb="2">
      <t>コ</t>
    </rPh>
    <rPh sb="3" eb="5">
      <t>シュッセイ</t>
    </rPh>
    <rPh sb="5" eb="6">
      <t>ビ</t>
    </rPh>
    <rPh sb="6" eb="7">
      <t>マタ</t>
    </rPh>
    <rPh sb="8" eb="10">
      <t>シュッサン</t>
    </rPh>
    <rPh sb="10" eb="13">
      <t>ヨテイビ</t>
    </rPh>
    <rPh sb="18" eb="19">
      <t>ハヤ</t>
    </rPh>
    <rPh sb="20" eb="21">
      <t>ホウ</t>
    </rPh>
    <rPh sb="24" eb="26">
      <t>シュウカン</t>
    </rPh>
    <rPh sb="26" eb="28">
      <t>イナイ</t>
    </rPh>
    <phoneticPr fontId="33"/>
  </si>
  <si>
    <t>子の出生日又は出産予定日のいずれか早い方から8週間以内に4週間（28日）の休暇取得が可能。（2回に分割も可）</t>
    <rPh sb="0" eb="1">
      <t>コ</t>
    </rPh>
    <rPh sb="2" eb="4">
      <t>シュッセイ</t>
    </rPh>
    <rPh sb="4" eb="5">
      <t>ビ</t>
    </rPh>
    <rPh sb="5" eb="6">
      <t>マタ</t>
    </rPh>
    <rPh sb="7" eb="9">
      <t>シュッサン</t>
    </rPh>
    <rPh sb="9" eb="12">
      <t>ヨテイビ</t>
    </rPh>
    <rPh sb="17" eb="18">
      <t>ハヤ</t>
    </rPh>
    <rPh sb="19" eb="20">
      <t>ホウ</t>
    </rPh>
    <rPh sb="23" eb="25">
      <t>シュウカン</t>
    </rPh>
    <rPh sb="25" eb="27">
      <t>イナイ</t>
    </rPh>
    <rPh sb="37" eb="39">
      <t>キュウカ</t>
    </rPh>
    <rPh sb="39" eb="41">
      <t>シュトク</t>
    </rPh>
    <rPh sb="42" eb="44">
      <t>カノウ</t>
    </rPh>
    <rPh sb="47" eb="48">
      <t>カイ</t>
    </rPh>
    <rPh sb="49" eb="51">
      <t>ブンカツ</t>
    </rPh>
    <rPh sb="52" eb="53">
      <t>カ</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</si>
</sst>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45" x14ac:knownFonts="1">
    <font>
      <sz val="11"/>
      <color indexed="8"/>
      <name val="ＭＳ Ｐゴシック"/>
      <family val="3"/>
      <charset val="1"/>
    </font>
    <font>
      <b/>
      <sz val="11"/>
      <color indexed="8"/>
      <name val="ＭＳ Ｐゴシック"/>
      <family val="3"/>
      <charset val="1"/>
    </font>
    <font>
      <sz val="11"/>
      <color indexed="9"/>
      <name val="ＭＳ Ｐゴシック"/>
      <family val="3"/>
      <charset val="1"/>
    </font>
    <font>
      <sz val="11"/>
      <color indexed="60"/>
      <name val="ＭＳ Ｐゴシック"/>
      <family val="3"/>
      <charset val="1"/>
    </font>
    <font>
      <sz val="18"/>
      <color indexed="54"/>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4"/>
      <name val="ＭＳ Ｐゴシック"/>
      <family val="3"/>
      <charset val="1"/>
    </font>
    <font>
      <b/>
      <sz val="13"/>
      <color indexed="54"/>
      <name val="ＭＳ Ｐゴシック"/>
      <family val="3"/>
      <charset val="1"/>
    </font>
    <font>
      <b/>
      <sz val="11"/>
      <color indexed="54"/>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sz val="12"/>
      <name val="HGｺﾞｼｯｸM"/>
      <family val="3"/>
      <charset val="1"/>
    </font>
    <font>
      <sz val="20"/>
      <name val="HGｺﾞｼｯｸM"/>
      <family val="3"/>
      <charset val="1"/>
    </font>
    <font>
      <sz val="20"/>
      <name val="ＭＳ ゴシック"/>
      <family val="3"/>
      <charset val="1"/>
    </font>
    <font>
      <sz val="12"/>
      <color indexed="10"/>
      <name val="HGｺﾞｼｯｸM"/>
      <family val="3"/>
      <charset val="1"/>
    </font>
    <font>
      <sz val="11"/>
      <name val="HGｺﾞｼｯｸM"/>
      <family val="3"/>
      <charset val="1"/>
    </font>
    <font>
      <sz val="14"/>
      <color indexed="8"/>
      <name val="HGｺﾞｼｯｸM"/>
      <family val="3"/>
      <charset val="1"/>
    </font>
    <font>
      <sz val="11"/>
      <color indexed="8"/>
      <name val="HGｺﾞｼｯｸM"/>
      <family val="3"/>
      <charset val="1"/>
    </font>
    <font>
      <sz val="14"/>
      <name val="HGｺﾞｼｯｸM"/>
      <family val="3"/>
      <charset val="1"/>
    </font>
    <font>
      <b/>
      <sz val="12"/>
      <name val="HGｺﾞｼｯｸM"/>
      <family val="3"/>
      <charset val="1"/>
    </font>
    <font>
      <sz val="12"/>
      <color indexed="8"/>
      <name val="HGｺﾞｼｯｸM"/>
      <family val="3"/>
      <charset val="1"/>
    </font>
    <font>
      <sz val="10"/>
      <name val="HGｺﾞｼｯｸM"/>
      <family val="3"/>
      <charset val="1"/>
    </font>
    <font>
      <sz val="9"/>
      <name val="HGｺﾞｼｯｸM"/>
      <family val="3"/>
      <charset val="1"/>
    </font>
    <font>
      <b/>
      <sz val="12"/>
      <name val="HGPｺﾞｼｯｸM"/>
      <family val="3"/>
      <charset val="1"/>
    </font>
    <font>
      <sz val="16"/>
      <name val="HGｺﾞｼｯｸM"/>
      <family val="3"/>
      <charset val="1"/>
    </font>
    <font>
      <sz val="10"/>
      <color indexed="8"/>
      <name val="ＭＳ Ｐゴシック"/>
      <family val="3"/>
      <charset val="1"/>
    </font>
    <font>
      <sz val="8"/>
      <name val="HGｺﾞｼｯｸM"/>
      <family val="3"/>
      <charset val="1"/>
    </font>
    <font>
      <sz val="6"/>
      <name val="ＭＳ Ｐゴシック"/>
      <family val="3"/>
      <charset val="1"/>
    </font>
    <font>
      <sz val="11"/>
      <color indexed="8"/>
      <name val="ＭＳ Ｐゴシック"/>
      <family val="3"/>
      <charset val="1"/>
    </font>
    <font>
      <b/>
      <sz val="11"/>
      <name val="HGｺﾞｼｯｸM"/>
      <family val="3"/>
      <charset val="1"/>
    </font>
    <font>
      <b/>
      <sz val="9"/>
      <name val="HGｺﾞｼｯｸM"/>
      <family val="3"/>
    </font>
    <font>
      <b/>
      <sz val="9"/>
      <name val="HGｺﾞｼｯｸM"/>
      <family val="3"/>
      <charset val="128"/>
    </font>
    <font>
      <b/>
      <sz val="10"/>
      <name val="HGｺﾞｼｯｸM"/>
      <family val="3"/>
      <charset val="1"/>
    </font>
    <font>
      <sz val="12"/>
      <name val="HGｺﾞｼｯｸM"/>
      <family val="3"/>
      <charset val="128"/>
    </font>
    <font>
      <sz val="10"/>
      <name val="HGｺﾞｼｯｸM"/>
      <family val="3"/>
      <charset val="128"/>
    </font>
    <font>
      <sz val="8"/>
      <name val="HGｺﾞｼｯｸM"/>
      <family val="3"/>
      <charset val="128"/>
    </font>
    <font>
      <b/>
      <sz val="8"/>
      <name val="HGｺﾞｼｯｸM"/>
      <family val="3"/>
      <charset val="1"/>
    </font>
    <font>
      <sz val="11"/>
      <name val="HGｺﾞｼｯｸM"/>
      <family val="3"/>
      <charset val="128"/>
    </font>
    <font>
      <sz val="8"/>
      <name val="HGｺﾞｼｯｸM"/>
      <family val="3"/>
    </font>
  </fonts>
  <fills count="26">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3"/>
        <bgColor indexed="64"/>
      </patternFill>
    </fill>
    <fill>
      <patternFill patternType="solid">
        <fgColor indexed="65"/>
        <bgColor indexed="64"/>
      </patternFill>
    </fill>
    <fill>
      <patternFill patternType="gray0625"/>
    </fill>
    <fill>
      <patternFill patternType="solid">
        <fgColor indexed="26"/>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auto="1"/>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diagonal/>
    </border>
    <border>
      <left style="medium">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2">
    <xf numFmtId="0" fontId="0" fillId="0" borderId="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3"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8" borderId="0" applyNumberFormat="0" applyBorder="0" applyAlignment="0" applyProtection="0">
      <alignment vertical="center"/>
    </xf>
    <xf numFmtId="0" fontId="34"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34"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0" fillId="7"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9"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 fillId="0" borderId="9" applyNumberFormat="0" applyFill="0" applyAlignment="0" applyProtection="0">
      <alignment vertical="center"/>
    </xf>
  </cellStyleXfs>
  <cellXfs count="336">
    <xf numFmtId="0" fontId="0" fillId="0" borderId="0" xfId="0">
      <alignment vertical="center"/>
    </xf>
    <xf numFmtId="0" fontId="17" fillId="0" borderId="0" xfId="0" applyFont="1">
      <alignment vertical="center"/>
    </xf>
    <xf numFmtId="0" fontId="18" fillId="0" borderId="0" xfId="0" applyFont="1">
      <alignment vertical="center"/>
    </xf>
    <xf numFmtId="57" fontId="17" fillId="0" borderId="0" xfId="0" applyNumberFormat="1" applyFont="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21" fillId="0" borderId="0" xfId="0" applyFont="1" applyAlignment="1">
      <alignment horizontal="center" vertical="center"/>
    </xf>
    <xf numFmtId="0" fontId="23" fillId="0" borderId="0" xfId="0" applyFont="1">
      <alignment vertical="center"/>
    </xf>
    <xf numFmtId="0" fontId="17" fillId="0" borderId="0" xfId="0" quotePrefix="1" applyFont="1" applyAlignment="1">
      <alignment vertical="center" textRotation="255"/>
    </xf>
    <xf numFmtId="0" fontId="17" fillId="0" borderId="0" xfId="0" applyFont="1" applyAlignment="1">
      <alignment horizontal="left" vertical="center"/>
    </xf>
    <xf numFmtId="0" fontId="21" fillId="0" borderId="0" xfId="0" applyFont="1">
      <alignment vertical="center"/>
    </xf>
    <xf numFmtId="0" fontId="25" fillId="0" borderId="0" xfId="0" applyFont="1">
      <alignment vertical="center"/>
    </xf>
    <xf numFmtId="176" fontId="17" fillId="0" borderId="0" xfId="0" applyNumberFormat="1" applyFont="1">
      <alignment vertical="center"/>
    </xf>
    <xf numFmtId="0" fontId="21" fillId="0" borderId="0" xfId="0" applyFont="1" applyAlignment="1">
      <alignment horizontal="right" vertical="center"/>
    </xf>
    <xf numFmtId="0" fontId="17" fillId="0" borderId="44" xfId="0" applyFont="1" applyBorder="1" applyAlignment="1">
      <alignment horizontal="center" vertical="center" wrapText="1"/>
    </xf>
    <xf numFmtId="0" fontId="17" fillId="0" borderId="44" xfId="0" applyFont="1" applyBorder="1" applyAlignment="1">
      <alignment horizontal="center" vertical="center"/>
    </xf>
    <xf numFmtId="0" fontId="17" fillId="0" borderId="45" xfId="0" applyFont="1" applyBorder="1">
      <alignment vertical="center"/>
    </xf>
    <xf numFmtId="0" fontId="26" fillId="0" borderId="12" xfId="0" applyFont="1" applyBorder="1" applyAlignment="1">
      <alignment horizontal="center" vertical="center"/>
    </xf>
    <xf numFmtId="0" fontId="24" fillId="0" borderId="11" xfId="0" applyFont="1" applyBorder="1" applyAlignment="1">
      <alignment horizontal="centerContinuous" vertical="center"/>
    </xf>
    <xf numFmtId="0" fontId="24" fillId="0" borderId="10" xfId="0" applyFont="1" applyBorder="1" applyAlignment="1">
      <alignment horizontal="centerContinuous" vertical="center"/>
    </xf>
    <xf numFmtId="0" fontId="24" fillId="0" borderId="12" xfId="0" applyFont="1" applyBorder="1" applyAlignment="1">
      <alignment horizontal="centerContinuous" vertical="center"/>
    </xf>
    <xf numFmtId="0" fontId="27" fillId="0" borderId="0" xfId="0" applyFont="1" applyAlignment="1">
      <alignment horizontal="centerContinuous" vertical="center"/>
    </xf>
    <xf numFmtId="0" fontId="27" fillId="0" borderId="29" xfId="0" applyFont="1" applyBorder="1" applyAlignment="1">
      <alignment horizontal="centerContinuous" vertical="center"/>
    </xf>
    <xf numFmtId="176" fontId="17" fillId="0" borderId="29" xfId="0" applyNumberFormat="1" applyFont="1" applyBorder="1" applyAlignment="1">
      <alignment horizontal="center" vertical="center"/>
    </xf>
    <xf numFmtId="176" fontId="17" fillId="0" borderId="46" xfId="0" applyNumberFormat="1" applyFont="1" applyBorder="1" applyAlignment="1">
      <alignment horizontal="center" vertical="center"/>
    </xf>
    <xf numFmtId="0" fontId="17" fillId="0" borderId="29" xfId="0" applyFont="1" applyBorder="1">
      <alignment vertical="center"/>
    </xf>
    <xf numFmtId="0" fontId="25" fillId="20" borderId="46" xfId="0" applyFont="1" applyFill="1" applyBorder="1" applyAlignment="1">
      <alignment horizontal="center" vertical="center" shrinkToFit="1"/>
    </xf>
    <xf numFmtId="0" fontId="17" fillId="20" borderId="45" xfId="0" applyFont="1" applyFill="1" applyBorder="1">
      <alignment vertical="center"/>
    </xf>
    <xf numFmtId="0" fontId="17" fillId="20" borderId="46" xfId="0" applyFont="1" applyFill="1" applyBorder="1">
      <alignment vertical="center"/>
    </xf>
    <xf numFmtId="0" fontId="25" fillId="20" borderId="47" xfId="0" applyFont="1" applyFill="1" applyBorder="1" applyAlignment="1">
      <alignment horizontal="left" vertical="center"/>
    </xf>
    <xf numFmtId="176" fontId="17" fillId="0" borderId="47" xfId="0" applyNumberFormat="1" applyFont="1" applyBorder="1" applyAlignment="1">
      <alignment horizontal="center" vertical="center"/>
    </xf>
    <xf numFmtId="0" fontId="17" fillId="0" borderId="47" xfId="0" applyFont="1" applyBorder="1">
      <alignment vertical="center"/>
    </xf>
    <xf numFmtId="0" fontId="24" fillId="0" borderId="45" xfId="0" applyFont="1" applyBorder="1" applyAlignment="1">
      <alignment horizontal="centerContinuous" vertical="center"/>
    </xf>
    <xf numFmtId="0" fontId="24" fillId="0" borderId="46" xfId="0" applyFont="1" applyBorder="1" applyAlignment="1">
      <alignment horizontal="centerContinuous" vertical="center"/>
    </xf>
    <xf numFmtId="0" fontId="17" fillId="0" borderId="0" xfId="0" applyFont="1" applyAlignment="1">
      <alignment horizontal="centerContinuous" vertical="center"/>
    </xf>
    <xf numFmtId="0" fontId="25" fillId="20" borderId="47" xfId="0" applyFont="1" applyFill="1" applyBorder="1" applyAlignment="1">
      <alignment vertical="center" wrapText="1"/>
    </xf>
    <xf numFmtId="176" fontId="17" fillId="0" borderId="47" xfId="0" applyNumberFormat="1" applyFont="1" applyBorder="1">
      <alignment vertical="center"/>
    </xf>
    <xf numFmtId="0" fontId="17" fillId="0" borderId="46" xfId="0" applyFont="1" applyBorder="1">
      <alignment vertical="center"/>
    </xf>
    <xf numFmtId="0" fontId="28" fillId="0" borderId="46" xfId="0" applyFont="1" applyBorder="1" applyAlignment="1">
      <alignment horizontal="center" vertical="center" shrinkToFit="1"/>
    </xf>
    <xf numFmtId="0" fontId="25" fillId="20" borderId="47" xfId="0" applyFont="1" applyFill="1" applyBorder="1" applyAlignment="1">
      <alignment vertical="center" shrinkToFit="1"/>
    </xf>
    <xf numFmtId="0" fontId="17" fillId="19" borderId="45" xfId="0" applyFont="1" applyFill="1" applyBorder="1">
      <alignment vertical="center"/>
    </xf>
    <xf numFmtId="0" fontId="17" fillId="19" borderId="46" xfId="0" applyFont="1" applyFill="1" applyBorder="1">
      <alignment vertical="center"/>
    </xf>
    <xf numFmtId="0" fontId="17" fillId="19" borderId="0" xfId="0" applyFont="1" applyFill="1">
      <alignment vertical="center"/>
    </xf>
    <xf numFmtId="0" fontId="25" fillId="19" borderId="47" xfId="0" applyFont="1" applyFill="1" applyBorder="1" applyAlignment="1">
      <alignment vertical="center" wrapText="1"/>
    </xf>
    <xf numFmtId="0" fontId="29" fillId="20" borderId="47" xfId="0" applyFont="1" applyFill="1" applyBorder="1" applyAlignment="1">
      <alignment vertical="center" wrapText="1"/>
    </xf>
    <xf numFmtId="0" fontId="27" fillId="0" borderId="0" xfId="0" applyFont="1" applyAlignment="1">
      <alignment horizontal="right" vertical="center"/>
    </xf>
    <xf numFmtId="0" fontId="25" fillId="20" borderId="47" xfId="0" applyFont="1" applyFill="1" applyBorder="1" applyAlignment="1">
      <alignment vertical="center" wrapText="1" shrinkToFit="1"/>
    </xf>
    <xf numFmtId="0" fontId="17" fillId="0" borderId="48" xfId="0" applyFont="1" applyBorder="1">
      <alignment vertical="center"/>
    </xf>
    <xf numFmtId="176" fontId="17" fillId="0" borderId="48" xfId="0" applyNumberFormat="1" applyFont="1" applyBorder="1" applyAlignment="1">
      <alignment horizontal="center" vertical="center"/>
    </xf>
    <xf numFmtId="176" fontId="17" fillId="0" borderId="17" xfId="0" applyNumberFormat="1" applyFont="1" applyBorder="1" applyAlignment="1">
      <alignment horizontal="center" vertical="center"/>
    </xf>
    <xf numFmtId="176" fontId="17" fillId="0" borderId="48" xfId="0" applyNumberFormat="1" applyFont="1" applyBorder="1">
      <alignment vertical="center"/>
    </xf>
    <xf numFmtId="0" fontId="30" fillId="0" borderId="0" xfId="0" applyFont="1" applyAlignment="1">
      <alignment horizontal="center" vertical="center"/>
    </xf>
    <xf numFmtId="0" fontId="21" fillId="21" borderId="51" xfId="0" applyFont="1" applyFill="1" applyBorder="1" applyAlignment="1">
      <alignment horizontal="center" vertical="center" wrapText="1"/>
    </xf>
    <xf numFmtId="0" fontId="17" fillId="0" borderId="0" xfId="0" applyFont="1" applyAlignment="1">
      <alignment horizontal="center" vertical="center" wrapText="1"/>
    </xf>
    <xf numFmtId="176" fontId="21" fillId="0" borderId="60" xfId="0" applyNumberFormat="1" applyFont="1" applyBorder="1" applyAlignment="1">
      <alignment horizontal="center"/>
    </xf>
    <xf numFmtId="0" fontId="27" fillId="0" borderId="0" xfId="0" applyFont="1" applyAlignment="1">
      <alignment horizontal="left" vertical="center" wrapText="1"/>
    </xf>
    <xf numFmtId="57" fontId="17" fillId="0" borderId="0" xfId="0" applyNumberFormat="1" applyFont="1">
      <alignment vertical="center"/>
    </xf>
    <xf numFmtId="176" fontId="21" fillId="21" borderId="65" xfId="0" applyNumberFormat="1" applyFont="1" applyFill="1" applyBorder="1" applyAlignment="1" applyProtection="1">
      <alignment horizontal="center" vertical="center"/>
      <protection locked="0"/>
    </xf>
    <xf numFmtId="0" fontId="28" fillId="21" borderId="61" xfId="0" applyFont="1" applyFill="1" applyBorder="1">
      <alignment vertical="center"/>
    </xf>
    <xf numFmtId="0" fontId="28" fillId="21" borderId="66" xfId="0" applyFont="1" applyFill="1" applyBorder="1">
      <alignment vertical="center"/>
    </xf>
    <xf numFmtId="0" fontId="28" fillId="21" borderId="72" xfId="0" applyFont="1" applyFill="1" applyBorder="1">
      <alignment vertical="center"/>
    </xf>
    <xf numFmtId="0" fontId="28" fillId="0" borderId="60" xfId="0" applyFont="1" applyBorder="1" applyAlignment="1">
      <alignment horizontal="center"/>
    </xf>
    <xf numFmtId="176" fontId="21" fillId="21" borderId="11" xfId="0" applyNumberFormat="1" applyFont="1" applyFill="1" applyBorder="1" applyAlignment="1" applyProtection="1">
      <alignment horizontal="center" vertical="center"/>
      <protection locked="0"/>
    </xf>
    <xf numFmtId="0" fontId="28" fillId="21" borderId="30" xfId="0" applyFont="1" applyFill="1" applyBorder="1">
      <alignment vertical="center"/>
    </xf>
    <xf numFmtId="176" fontId="21" fillId="0" borderId="11" xfId="0" applyNumberFormat="1" applyFont="1" applyBorder="1" applyAlignment="1">
      <alignment horizontal="center"/>
    </xf>
    <xf numFmtId="0" fontId="17" fillId="0" borderId="0" xfId="0" applyFont="1" applyAlignment="1">
      <alignment vertical="center" wrapText="1"/>
    </xf>
    <xf numFmtId="0" fontId="28" fillId="21" borderId="36" xfId="0" applyFont="1" applyFill="1" applyBorder="1">
      <alignment vertical="center"/>
    </xf>
    <xf numFmtId="176" fontId="21" fillId="0" borderId="0" xfId="0" applyNumberFormat="1" applyFont="1" applyAlignment="1">
      <alignment horizontal="center" vertical="center"/>
    </xf>
    <xf numFmtId="0" fontId="28" fillId="0" borderId="0" xfId="0" applyFont="1">
      <alignment vertical="center"/>
    </xf>
    <xf numFmtId="0" fontId="32" fillId="0" borderId="0" xfId="0" applyFont="1" applyAlignment="1">
      <alignment horizontal="center" vertical="center"/>
    </xf>
    <xf numFmtId="0" fontId="32" fillId="0" borderId="0" xfId="0" applyFont="1" applyAlignment="1">
      <alignment horizontal="left" vertical="center" wrapText="1"/>
    </xf>
    <xf numFmtId="0" fontId="32" fillId="0" borderId="0" xfId="0" applyFont="1" applyAlignment="1">
      <alignment horizontal="right" vertical="center"/>
    </xf>
    <xf numFmtId="0" fontId="25" fillId="20" borderId="47" xfId="0" applyFont="1" applyFill="1" applyBorder="1" applyAlignment="1">
      <alignment horizontal="left" vertical="center" wrapText="1"/>
    </xf>
    <xf numFmtId="0" fontId="25" fillId="19" borderId="47" xfId="0" applyFont="1" applyFill="1" applyBorder="1" applyAlignment="1">
      <alignment horizontal="left" vertical="center" wrapText="1"/>
    </xf>
    <xf numFmtId="176" fontId="17" fillId="19" borderId="47" xfId="0" applyNumberFormat="1" applyFont="1" applyFill="1" applyBorder="1" applyAlignment="1">
      <alignment horizontal="center" vertical="center"/>
    </xf>
    <xf numFmtId="176" fontId="17" fillId="19" borderId="46" xfId="0" applyNumberFormat="1" applyFont="1" applyFill="1" applyBorder="1" applyAlignment="1">
      <alignment horizontal="center" vertical="center"/>
    </xf>
    <xf numFmtId="0" fontId="38" fillId="20" borderId="47" xfId="0" applyFont="1" applyFill="1" applyBorder="1" applyAlignment="1">
      <alignment horizontal="left" vertical="center" wrapText="1"/>
    </xf>
    <xf numFmtId="0" fontId="27" fillId="0" borderId="11" xfId="0" applyFont="1" applyBorder="1" applyAlignment="1">
      <alignment horizontal="left" vertical="center"/>
    </xf>
    <xf numFmtId="176" fontId="21" fillId="0" borderId="0" xfId="0" applyNumberFormat="1" applyFont="1" applyAlignment="1">
      <alignment horizontal="center"/>
    </xf>
    <xf numFmtId="176" fontId="43" fillId="0" borderId="60" xfId="0" applyNumberFormat="1" applyFont="1" applyBorder="1" applyAlignment="1">
      <alignment horizontal="center"/>
    </xf>
    <xf numFmtId="176" fontId="17" fillId="0" borderId="39" xfId="0" applyNumberFormat="1" applyFont="1" applyBorder="1" applyAlignment="1" applyProtection="1">
      <alignment horizontal="center" vertical="center"/>
      <protection locked="0"/>
    </xf>
    <xf numFmtId="0" fontId="24" fillId="0" borderId="0" xfId="0" applyFont="1" applyAlignment="1">
      <alignment horizontal="centerContinuous" vertical="center"/>
    </xf>
    <xf numFmtId="0" fontId="27" fillId="0" borderId="30" xfId="0" applyFont="1" applyBorder="1" applyAlignment="1">
      <alignment horizontal="centerContinuous" vertical="center"/>
    </xf>
    <xf numFmtId="176" fontId="17" fillId="20" borderId="0" xfId="0" applyNumberFormat="1" applyFont="1" applyFill="1" applyAlignment="1">
      <alignment horizontal="left" vertical="center"/>
    </xf>
    <xf numFmtId="0" fontId="17" fillId="20" borderId="0" xfId="0" applyFont="1" applyFill="1">
      <alignment vertical="center"/>
    </xf>
    <xf numFmtId="0" fontId="17" fillId="20" borderId="72" xfId="0" applyFont="1" applyFill="1" applyBorder="1">
      <alignment vertical="center"/>
    </xf>
    <xf numFmtId="0" fontId="42" fillId="19" borderId="0" xfId="0" applyFont="1" applyFill="1" applyAlignment="1">
      <alignment vertical="top"/>
    </xf>
    <xf numFmtId="176" fontId="17" fillId="19" borderId="0" xfId="0" applyNumberFormat="1" applyFont="1" applyFill="1" applyAlignment="1">
      <alignment horizontal="left" vertical="center"/>
    </xf>
    <xf numFmtId="0" fontId="17" fillId="19" borderId="72" xfId="0" applyFont="1" applyFill="1" applyBorder="1">
      <alignment vertical="center"/>
    </xf>
    <xf numFmtId="0" fontId="17" fillId="0" borderId="72" xfId="0" applyFont="1" applyBorder="1" applyAlignment="1">
      <alignment horizontal="centerContinuous" vertical="center"/>
    </xf>
    <xf numFmtId="176" fontId="17" fillId="0" borderId="0" xfId="0" applyNumberFormat="1" applyFont="1" applyAlignment="1">
      <alignment horizontal="left" vertical="center"/>
    </xf>
    <xf numFmtId="0" fontId="17" fillId="0" borderId="72" xfId="0" applyFont="1" applyBorder="1">
      <alignment vertical="center"/>
    </xf>
    <xf numFmtId="0" fontId="23" fillId="20" borderId="0" xfId="0" applyFont="1" applyFill="1">
      <alignment vertical="center"/>
    </xf>
    <xf numFmtId="0" fontId="23" fillId="20" borderId="72" xfId="0" applyFont="1" applyFill="1" applyBorder="1">
      <alignment vertical="center"/>
    </xf>
    <xf numFmtId="0" fontId="17" fillId="0" borderId="31" xfId="0" applyFont="1" applyBorder="1">
      <alignment vertical="center"/>
    </xf>
    <xf numFmtId="0" fontId="17" fillId="0" borderId="34" xfId="0" applyFont="1" applyBorder="1" applyAlignment="1">
      <alignment horizontal="left" vertical="center" wrapText="1"/>
    </xf>
    <xf numFmtId="176" fontId="17" fillId="0" borderId="34" xfId="0" applyNumberFormat="1" applyFont="1" applyBorder="1">
      <alignment vertical="center"/>
    </xf>
    <xf numFmtId="0" fontId="17" fillId="0" borderId="33" xfId="0" applyFont="1" applyBorder="1">
      <alignment vertical="center"/>
    </xf>
    <xf numFmtId="0" fontId="17" fillId="0" borderId="32" xfId="0" applyFont="1" applyBorder="1">
      <alignment vertical="center"/>
    </xf>
    <xf numFmtId="0" fontId="17" fillId="0" borderId="34" xfId="0" applyFont="1" applyBorder="1">
      <alignment vertical="center"/>
    </xf>
    <xf numFmtId="0" fontId="17" fillId="0" borderId="34" xfId="0" applyFont="1" applyBorder="1" applyAlignment="1">
      <alignment horizontal="center" vertical="center"/>
    </xf>
    <xf numFmtId="0" fontId="17" fillId="0" borderId="36" xfId="0" applyFont="1" applyBorder="1">
      <alignment vertical="center"/>
    </xf>
    <xf numFmtId="0" fontId="25" fillId="25" borderId="41" xfId="0" applyFont="1" applyFill="1" applyBorder="1" applyAlignment="1">
      <alignment vertical="center" wrapText="1" shrinkToFit="1"/>
    </xf>
    <xf numFmtId="0" fontId="25" fillId="25" borderId="0" xfId="0" applyFont="1" applyFill="1" applyAlignment="1">
      <alignment vertical="center" shrinkToFit="1"/>
    </xf>
    <xf numFmtId="176" fontId="17" fillId="25" borderId="0" xfId="0" applyNumberFormat="1" applyFont="1" applyFill="1" applyAlignment="1">
      <alignment horizontal="left" vertical="center"/>
    </xf>
    <xf numFmtId="0" fontId="17" fillId="25" borderId="45" xfId="0" applyFont="1" applyFill="1" applyBorder="1">
      <alignment vertical="center"/>
    </xf>
    <xf numFmtId="0" fontId="17" fillId="25" borderId="46" xfId="0" applyFont="1" applyFill="1" applyBorder="1">
      <alignment vertical="center"/>
    </xf>
    <xf numFmtId="0" fontId="17" fillId="25" borderId="0" xfId="0" applyFont="1" applyFill="1">
      <alignment vertical="center"/>
    </xf>
    <xf numFmtId="0" fontId="17" fillId="25" borderId="72" xfId="0" applyFont="1" applyFill="1" applyBorder="1">
      <alignment vertical="center"/>
    </xf>
    <xf numFmtId="0" fontId="26" fillId="0" borderId="11" xfId="0" applyFont="1" applyBorder="1">
      <alignment vertical="center"/>
    </xf>
    <xf numFmtId="0" fontId="17" fillId="0" borderId="28" xfId="0" applyFont="1" applyBorder="1">
      <alignment vertical="center"/>
    </xf>
    <xf numFmtId="177" fontId="25" fillId="0" borderId="46" xfId="0" applyNumberFormat="1" applyFont="1" applyBorder="1" applyAlignment="1">
      <alignment vertical="top" shrinkToFit="1"/>
    </xf>
    <xf numFmtId="177" fontId="25" fillId="0" borderId="32" xfId="0" applyNumberFormat="1" applyFont="1" applyBorder="1" applyAlignment="1">
      <alignment vertical="top" shrinkToFit="1"/>
    </xf>
    <xf numFmtId="176" fontId="25" fillId="20" borderId="44" xfId="0" applyNumberFormat="1" applyFont="1" applyFill="1" applyBorder="1" applyAlignment="1">
      <alignment horizontal="center" vertical="center" shrinkToFit="1"/>
    </xf>
    <xf numFmtId="0" fontId="40" fillId="19" borderId="41" xfId="0" applyFont="1" applyFill="1" applyBorder="1" applyAlignment="1">
      <alignment horizontal="left" vertical="center"/>
    </xf>
    <xf numFmtId="0" fontId="25" fillId="20" borderId="41" xfId="0" applyFont="1" applyFill="1" applyBorder="1" applyAlignment="1">
      <alignment vertical="center" shrinkToFit="1"/>
    </xf>
    <xf numFmtId="0" fontId="25" fillId="20" borderId="0" xfId="0" applyFont="1" applyFill="1" applyAlignment="1">
      <alignment vertical="center" shrinkToFit="1"/>
    </xf>
    <xf numFmtId="0" fontId="17" fillId="18" borderId="37" xfId="0" applyFont="1" applyFill="1" applyBorder="1" applyAlignment="1">
      <alignment horizontal="center" vertical="center"/>
    </xf>
    <xf numFmtId="0" fontId="17" fillId="18" borderId="38" xfId="0" applyFont="1" applyFill="1" applyBorder="1" applyAlignment="1">
      <alignment horizontal="center" vertical="center"/>
    </xf>
    <xf numFmtId="57" fontId="17" fillId="0" borderId="40" xfId="0" applyNumberFormat="1"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36" fillId="20" borderId="41" xfId="0" applyFont="1" applyFill="1" applyBorder="1" applyAlignment="1">
      <alignment horizontal="left" vertical="center" wrapText="1"/>
    </xf>
    <xf numFmtId="0" fontId="37" fillId="20" borderId="0" xfId="0" applyFont="1" applyFill="1" applyAlignment="1">
      <alignment horizontal="left" vertical="center" wrapText="1"/>
    </xf>
    <xf numFmtId="0" fontId="36" fillId="20" borderId="0" xfId="0" applyFont="1" applyFill="1" applyAlignment="1">
      <alignment horizontal="left" vertical="center" wrapText="1"/>
    </xf>
    <xf numFmtId="0" fontId="44" fillId="0" borderId="41" xfId="0" applyFont="1" applyBorder="1" applyAlignment="1">
      <alignment horizontal="left" vertical="center"/>
    </xf>
    <xf numFmtId="0" fontId="41" fillId="0" borderId="0" xfId="0" applyFont="1" applyAlignment="1">
      <alignment horizontal="left"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57" fontId="20" fillId="0" borderId="13" xfId="0" applyNumberFormat="1" applyFont="1" applyBorder="1" applyAlignment="1">
      <alignment horizontal="center" vertical="center"/>
    </xf>
    <xf numFmtId="57" fontId="20" fillId="0" borderId="14" xfId="0" applyNumberFormat="1" applyFont="1" applyBorder="1" applyAlignment="1">
      <alignment horizontal="center" vertical="center"/>
    </xf>
    <xf numFmtId="0" fontId="17" fillId="18" borderId="18" xfId="0" applyFont="1" applyFill="1" applyBorder="1" applyAlignment="1">
      <alignment horizontal="center" vertical="center" wrapText="1"/>
    </xf>
    <xf numFmtId="0" fontId="17" fillId="18" borderId="19" xfId="0" applyFont="1" applyFill="1" applyBorder="1" applyAlignment="1">
      <alignment horizontal="center" vertical="center"/>
    </xf>
    <xf numFmtId="0" fontId="17" fillId="18" borderId="20" xfId="0" applyFont="1" applyFill="1" applyBorder="1" applyAlignment="1">
      <alignment horizontal="center" vertical="center"/>
    </xf>
    <xf numFmtId="0" fontId="17" fillId="18" borderId="21" xfId="0" applyFont="1" applyFill="1" applyBorder="1" applyAlignment="1">
      <alignment horizontal="center" vertical="center"/>
    </xf>
    <xf numFmtId="0" fontId="17" fillId="18" borderId="25" xfId="0" applyFont="1" applyFill="1" applyBorder="1" applyAlignment="1">
      <alignment horizontal="center" vertical="center"/>
    </xf>
    <xf numFmtId="0" fontId="17" fillId="18" borderId="17" xfId="0" applyFont="1" applyFill="1" applyBorder="1" applyAlignment="1">
      <alignment horizontal="center" vertical="center"/>
    </xf>
    <xf numFmtId="0" fontId="22" fillId="0" borderId="22" xfId="0"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22" fillId="0" borderId="16"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18" borderId="28" xfId="0" applyFont="1" applyFill="1" applyBorder="1" applyAlignment="1">
      <alignment horizontal="center" vertical="center"/>
    </xf>
    <xf numFmtId="0" fontId="17" fillId="18" borderId="12" xfId="0" applyFont="1" applyFill="1" applyBorder="1" applyAlignment="1">
      <alignment horizontal="center" vertical="center"/>
    </xf>
    <xf numFmtId="0" fontId="17" fillId="18" borderId="31" xfId="0" applyFont="1" applyFill="1" applyBorder="1" applyAlignment="1">
      <alignment horizontal="center" vertical="center"/>
    </xf>
    <xf numFmtId="0" fontId="17" fillId="18" borderId="32" xfId="0" applyFont="1" applyFill="1" applyBorder="1" applyAlignment="1">
      <alignment horizontal="center" vertical="center"/>
    </xf>
    <xf numFmtId="0" fontId="22" fillId="19" borderId="10" xfId="0" applyFont="1" applyFill="1" applyBorder="1" applyAlignment="1" applyProtection="1">
      <alignment horizontal="center" vertical="center" shrinkToFit="1"/>
      <protection locked="0"/>
    </xf>
    <xf numFmtId="0" fontId="22" fillId="19" borderId="11" xfId="0" applyFont="1" applyFill="1" applyBorder="1" applyAlignment="1" applyProtection="1">
      <alignment horizontal="center" vertical="center" shrinkToFit="1"/>
      <protection locked="0"/>
    </xf>
    <xf numFmtId="0" fontId="22" fillId="19" borderId="12" xfId="0" applyFont="1" applyFill="1" applyBorder="1" applyAlignment="1" applyProtection="1">
      <alignment horizontal="center" vertical="center" shrinkToFit="1"/>
      <protection locked="0"/>
    </xf>
    <xf numFmtId="0" fontId="22" fillId="19" borderId="33" xfId="0" applyFont="1" applyFill="1" applyBorder="1" applyAlignment="1" applyProtection="1">
      <alignment horizontal="center" vertical="center" shrinkToFit="1"/>
      <protection locked="0"/>
    </xf>
    <xf numFmtId="0" fontId="22" fillId="19" borderId="34" xfId="0" applyFont="1" applyFill="1" applyBorder="1" applyAlignment="1" applyProtection="1">
      <alignment horizontal="center" vertical="center" shrinkToFit="1"/>
      <protection locked="0"/>
    </xf>
    <xf numFmtId="0" fontId="22" fillId="19" borderId="32" xfId="0" applyFont="1" applyFill="1" applyBorder="1" applyAlignment="1" applyProtection="1">
      <alignment horizontal="center" vertical="center" shrinkToFit="1"/>
      <protection locked="0"/>
    </xf>
    <xf numFmtId="0" fontId="17" fillId="18" borderId="29" xfId="0" applyFont="1" applyFill="1" applyBorder="1" applyAlignment="1">
      <alignment horizontal="center" vertical="center"/>
    </xf>
    <xf numFmtId="0" fontId="17" fillId="18" borderId="35" xfId="0" quotePrefix="1" applyFont="1" applyFill="1" applyBorder="1" applyAlignment="1">
      <alignment horizontal="center" vertical="center"/>
    </xf>
    <xf numFmtId="0" fontId="24" fillId="0" borderId="10"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176" fontId="39" fillId="0" borderId="41" xfId="0" applyNumberFormat="1" applyFont="1" applyBorder="1" applyAlignment="1">
      <alignment horizontal="left" vertical="center" wrapText="1"/>
    </xf>
    <xf numFmtId="176" fontId="39" fillId="0" borderId="0" xfId="0" applyNumberFormat="1" applyFont="1" applyAlignment="1">
      <alignment horizontal="left" vertical="center" wrapText="1"/>
    </xf>
    <xf numFmtId="0" fontId="17" fillId="0" borderId="80" xfId="0" applyFont="1" applyBorder="1" applyAlignment="1">
      <alignment horizontal="center" vertical="center"/>
    </xf>
    <xf numFmtId="0" fontId="17" fillId="0" borderId="52" xfId="0" applyFont="1" applyBorder="1" applyAlignment="1">
      <alignment horizontal="center" vertical="center"/>
    </xf>
    <xf numFmtId="0" fontId="17" fillId="0" borderId="81" xfId="0" applyFont="1" applyBorder="1" applyAlignment="1">
      <alignment horizontal="center" vertical="center"/>
    </xf>
    <xf numFmtId="0" fontId="17" fillId="22" borderId="82" xfId="0" applyFont="1" applyFill="1" applyBorder="1" applyAlignment="1">
      <alignment horizontal="center" vertical="center"/>
    </xf>
    <xf numFmtId="0" fontId="17" fillId="22" borderId="52" xfId="0" applyFont="1" applyFill="1" applyBorder="1" applyAlignment="1">
      <alignment horizontal="center" vertical="center"/>
    </xf>
    <xf numFmtId="0" fontId="26" fillId="24" borderId="82" xfId="0" applyFont="1" applyFill="1" applyBorder="1" applyAlignment="1">
      <alignment horizontal="center" vertical="center"/>
    </xf>
    <xf numFmtId="0" fontId="26" fillId="24" borderId="81" xfId="0" applyFont="1" applyFill="1" applyBorder="1" applyAlignment="1">
      <alignment horizontal="center" vertical="center"/>
    </xf>
    <xf numFmtId="0" fontId="17" fillId="23" borderId="82" xfId="0" applyFont="1" applyFill="1" applyBorder="1" applyAlignment="1">
      <alignment horizontal="center" vertical="center"/>
    </xf>
    <xf numFmtId="0" fontId="17" fillId="23" borderId="52" xfId="0" applyFont="1" applyFill="1" applyBorder="1" applyAlignment="1">
      <alignment horizontal="center" vertical="center"/>
    </xf>
    <xf numFmtId="0" fontId="17" fillId="23" borderId="53" xfId="0" applyFont="1" applyFill="1" applyBorder="1" applyAlignment="1">
      <alignment horizontal="center" vertical="center"/>
    </xf>
    <xf numFmtId="0" fontId="25" fillId="20" borderId="41" xfId="0" applyFont="1" applyFill="1" applyBorder="1" applyAlignment="1">
      <alignment horizontal="left" vertical="center"/>
    </xf>
    <xf numFmtId="0" fontId="25" fillId="20" borderId="0" xfId="0" applyFont="1" applyFill="1" applyAlignment="1">
      <alignment horizontal="left" vertical="center"/>
    </xf>
    <xf numFmtId="0" fontId="25" fillId="20" borderId="41" xfId="0" applyFont="1" applyFill="1" applyBorder="1" applyAlignment="1">
      <alignment vertical="center" wrapText="1"/>
    </xf>
    <xf numFmtId="0" fontId="25" fillId="20" borderId="0" xfId="0" applyFont="1" applyFill="1" applyAlignment="1">
      <alignment vertical="center" wrapText="1"/>
    </xf>
    <xf numFmtId="0" fontId="41" fillId="19" borderId="41" xfId="0" applyFont="1" applyFill="1" applyBorder="1" applyAlignment="1">
      <alignment horizontal="left" vertical="center" wrapText="1"/>
    </xf>
    <xf numFmtId="0" fontId="41" fillId="19" borderId="0" xfId="0" applyFont="1" applyFill="1" applyAlignment="1">
      <alignment horizontal="left" vertical="center" wrapText="1"/>
    </xf>
    <xf numFmtId="0" fontId="35" fillId="20" borderId="41" xfId="0" applyFont="1" applyFill="1" applyBorder="1" applyAlignment="1">
      <alignment horizontal="left" vertical="center" wrapText="1"/>
    </xf>
    <xf numFmtId="0" fontId="35" fillId="20" borderId="0" xfId="0" applyFont="1" applyFill="1" applyAlignment="1">
      <alignment horizontal="left" vertical="center" wrapText="1"/>
    </xf>
    <xf numFmtId="0" fontId="30" fillId="0" borderId="20"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21" fillId="21" borderId="52" xfId="0" applyFont="1" applyFill="1" applyBorder="1" applyAlignment="1">
      <alignment horizontal="center" vertical="center"/>
    </xf>
    <xf numFmtId="0" fontId="21" fillId="21" borderId="53" xfId="0" applyFont="1" applyFill="1" applyBorder="1">
      <alignment vertical="center"/>
    </xf>
    <xf numFmtId="0" fontId="21" fillId="0" borderId="54" xfId="0" applyFont="1" applyBorder="1" applyAlignment="1">
      <alignment horizontal="center" vertical="center"/>
    </xf>
    <xf numFmtId="0" fontId="21" fillId="0" borderId="43" xfId="0" applyFont="1" applyBorder="1" applyAlignment="1">
      <alignment horizontal="center" vertical="center"/>
    </xf>
    <xf numFmtId="0" fontId="21" fillId="0" borderId="42" xfId="0" applyFont="1" applyBorder="1" applyAlignment="1">
      <alignment horizontal="center" vertical="center"/>
    </xf>
    <xf numFmtId="0" fontId="21" fillId="0" borderId="55" xfId="0" applyFont="1" applyBorder="1" applyAlignment="1">
      <alignment horizontal="center" vertical="center"/>
    </xf>
    <xf numFmtId="0" fontId="29" fillId="20" borderId="41" xfId="0" applyFont="1" applyFill="1" applyBorder="1" applyAlignment="1">
      <alignment vertical="center" wrapText="1"/>
    </xf>
    <xf numFmtId="0" fontId="29" fillId="20" borderId="0" xfId="0" applyFont="1" applyFill="1" applyAlignment="1">
      <alignment vertical="center" wrapText="1"/>
    </xf>
    <xf numFmtId="0" fontId="25" fillId="20" borderId="41" xfId="0" applyFont="1" applyFill="1" applyBorder="1" applyAlignment="1">
      <alignment vertical="center" wrapText="1" shrinkToFit="1"/>
    </xf>
    <xf numFmtId="0" fontId="17" fillId="22" borderId="56" xfId="0" applyFont="1" applyFill="1" applyBorder="1" applyAlignment="1">
      <alignment horizontal="center" vertical="center" textRotation="255"/>
    </xf>
    <xf numFmtId="0" fontId="17" fillId="22" borderId="62" xfId="0" applyFont="1" applyFill="1" applyBorder="1" applyAlignment="1">
      <alignment horizontal="center" vertical="center" textRotation="255"/>
    </xf>
    <xf numFmtId="0" fontId="17" fillId="22" borderId="74" xfId="0" applyFont="1" applyFill="1" applyBorder="1" applyAlignment="1">
      <alignment horizontal="center" vertical="center" textRotation="255"/>
    </xf>
    <xf numFmtId="0" fontId="21" fillId="0" borderId="57" xfId="0" applyFont="1" applyBorder="1" applyAlignment="1">
      <alignment vertical="center" wrapText="1"/>
    </xf>
    <xf numFmtId="0" fontId="21" fillId="0" borderId="63" xfId="0" applyFont="1" applyBorder="1" applyAlignment="1">
      <alignment vertical="center" wrapText="1"/>
    </xf>
    <xf numFmtId="0" fontId="24" fillId="21" borderId="58" xfId="0" applyFont="1" applyFill="1" applyBorder="1" applyAlignment="1" applyProtection="1">
      <alignment horizontal="center" vertical="center"/>
      <protection locked="0"/>
    </xf>
    <xf numFmtId="0" fontId="24" fillId="21" borderId="62" xfId="0" applyFont="1" applyFill="1" applyBorder="1" applyAlignment="1" applyProtection="1">
      <alignment horizontal="center" vertical="center"/>
      <protection locked="0"/>
    </xf>
    <xf numFmtId="176" fontId="21" fillId="21" borderId="59" xfId="0" applyNumberFormat="1" applyFont="1" applyFill="1" applyBorder="1" applyAlignment="1" applyProtection="1">
      <alignment horizontal="center" vertical="center" wrapText="1"/>
      <protection locked="0"/>
    </xf>
    <xf numFmtId="176" fontId="21" fillId="21" borderId="60" xfId="0" applyNumberFormat="1" applyFont="1" applyFill="1" applyBorder="1" applyAlignment="1" applyProtection="1">
      <alignment horizontal="center" vertical="center"/>
      <protection locked="0"/>
    </xf>
    <xf numFmtId="176" fontId="21" fillId="21" borderId="61" xfId="0" applyNumberFormat="1" applyFont="1" applyFill="1" applyBorder="1" applyAlignment="1" applyProtection="1">
      <alignment horizontal="center" vertical="center"/>
      <protection locked="0"/>
    </xf>
    <xf numFmtId="176" fontId="21" fillId="21" borderId="64" xfId="0" applyNumberFormat="1" applyFont="1" applyFill="1" applyBorder="1" applyAlignment="1" applyProtection="1">
      <alignment horizontal="center" vertical="center"/>
      <protection locked="0"/>
    </xf>
    <xf numFmtId="176" fontId="21" fillId="21" borderId="65" xfId="0" applyNumberFormat="1" applyFont="1" applyFill="1" applyBorder="1" applyAlignment="1" applyProtection="1">
      <alignment horizontal="center" vertical="center"/>
      <protection locked="0"/>
    </xf>
    <xf numFmtId="176" fontId="21" fillId="21" borderId="66" xfId="0" applyNumberFormat="1" applyFont="1" applyFill="1" applyBorder="1" applyAlignment="1" applyProtection="1">
      <alignment horizontal="center" vertical="center"/>
      <protection locked="0"/>
    </xf>
    <xf numFmtId="176" fontId="21" fillId="0" borderId="28" xfId="0" applyNumberFormat="1" applyFont="1" applyBorder="1" applyAlignment="1">
      <alignment horizontal="right"/>
    </xf>
    <xf numFmtId="0" fontId="21" fillId="0" borderId="11" xfId="0" applyFont="1" applyBorder="1" applyAlignment="1">
      <alignment horizontal="right"/>
    </xf>
    <xf numFmtId="176" fontId="21" fillId="0" borderId="11" xfId="0" applyNumberFormat="1" applyFont="1" applyBorder="1" applyAlignment="1">
      <alignment horizontal="left"/>
    </xf>
    <xf numFmtId="0" fontId="21" fillId="0" borderId="12" xfId="0" applyFont="1" applyBorder="1" applyAlignment="1">
      <alignment horizontal="left"/>
    </xf>
    <xf numFmtId="0" fontId="21" fillId="0" borderId="0" xfId="0" applyFont="1" applyAlignment="1">
      <alignment vertical="center" wrapText="1"/>
    </xf>
    <xf numFmtId="0" fontId="21" fillId="0" borderId="65" xfId="0" applyFont="1" applyBorder="1" applyAlignment="1">
      <alignment vertical="center" wrapText="1"/>
    </xf>
    <xf numFmtId="0" fontId="24" fillId="21" borderId="73" xfId="0" applyFont="1" applyFill="1" applyBorder="1" applyAlignment="1" applyProtection="1">
      <alignment horizontal="center" vertical="center"/>
      <protection locked="0"/>
    </xf>
    <xf numFmtId="176" fontId="21" fillId="21" borderId="45" xfId="0" applyNumberFormat="1" applyFont="1" applyFill="1" applyBorder="1" applyAlignment="1" applyProtection="1">
      <alignment horizontal="center" vertical="center"/>
      <protection locked="0"/>
    </xf>
    <xf numFmtId="176" fontId="21" fillId="21" borderId="0" xfId="0" applyNumberFormat="1" applyFont="1" applyFill="1" applyAlignment="1" applyProtection="1">
      <alignment horizontal="center" vertical="center"/>
      <protection locked="0"/>
    </xf>
    <xf numFmtId="176" fontId="21" fillId="0" borderId="41" xfId="0" applyNumberFormat="1" applyFont="1" applyBorder="1" applyAlignment="1">
      <alignment horizontal="right"/>
    </xf>
    <xf numFmtId="0" fontId="21" fillId="0" borderId="0" xfId="0" applyFont="1" applyAlignment="1">
      <alignment horizontal="right"/>
    </xf>
    <xf numFmtId="0" fontId="21" fillId="0" borderId="60" xfId="0" applyFont="1" applyBorder="1" applyAlignment="1">
      <alignment vertical="center" wrapText="1" shrinkToFit="1"/>
    </xf>
    <xf numFmtId="0" fontId="21" fillId="0" borderId="0" xfId="0" applyFont="1">
      <alignment vertical="center"/>
    </xf>
    <xf numFmtId="0" fontId="21" fillId="0" borderId="16" xfId="0" applyFont="1" applyBorder="1">
      <alignment vertical="center"/>
    </xf>
    <xf numFmtId="0" fontId="24" fillId="21" borderId="74" xfId="0" applyFont="1" applyFill="1" applyBorder="1" applyAlignment="1" applyProtection="1">
      <alignment horizontal="center" vertical="center"/>
      <protection locked="0"/>
    </xf>
    <xf numFmtId="176" fontId="21" fillId="21" borderId="59" xfId="0" applyNumberFormat="1" applyFont="1" applyFill="1" applyBorder="1" applyAlignment="1" applyProtection="1">
      <alignment horizontal="center" vertical="center"/>
      <protection locked="0"/>
    </xf>
    <xf numFmtId="0" fontId="28" fillId="21" borderId="61" xfId="0" applyFont="1" applyFill="1" applyBorder="1" applyAlignment="1">
      <alignment horizontal="left" vertical="center"/>
    </xf>
    <xf numFmtId="0" fontId="28" fillId="21" borderId="72" xfId="0" applyFont="1" applyFill="1" applyBorder="1" applyAlignment="1">
      <alignment horizontal="left" vertical="center"/>
    </xf>
    <xf numFmtId="176" fontId="21" fillId="0" borderId="70" xfId="0" applyNumberFormat="1" applyFont="1" applyBorder="1" applyAlignment="1">
      <alignment horizontal="right"/>
    </xf>
    <xf numFmtId="0" fontId="21" fillId="0" borderId="60" xfId="0" applyFont="1" applyBorder="1" applyAlignment="1"/>
    <xf numFmtId="176" fontId="21" fillId="0" borderId="60" xfId="0" applyNumberFormat="1" applyFont="1" applyBorder="1" applyAlignment="1">
      <alignment horizontal="left"/>
    </xf>
    <xf numFmtId="176" fontId="21" fillId="0" borderId="0" xfId="0" applyNumberFormat="1" applyFont="1" applyAlignment="1">
      <alignment horizontal="left"/>
    </xf>
    <xf numFmtId="0" fontId="21" fillId="0" borderId="0" xfId="0" applyFont="1" applyAlignment="1">
      <alignment horizontal="left"/>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30" xfId="0" applyFont="1" applyBorder="1" applyAlignment="1">
      <alignment horizontal="left" vertical="center" wrapText="1"/>
    </xf>
    <xf numFmtId="0" fontId="27" fillId="0" borderId="64" xfId="0" applyFont="1" applyBorder="1" applyAlignment="1">
      <alignment horizontal="left" vertical="center" wrapText="1"/>
    </xf>
    <xf numFmtId="0" fontId="27" fillId="0" borderId="6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center" vertical="center"/>
    </xf>
    <xf numFmtId="0" fontId="31" fillId="0" borderId="65" xfId="0" applyFont="1" applyBorder="1">
      <alignment vertical="center"/>
    </xf>
    <xf numFmtId="0" fontId="31" fillId="0" borderId="68" xfId="0" applyFont="1" applyBorder="1">
      <alignment vertical="center"/>
    </xf>
    <xf numFmtId="0" fontId="24" fillId="21" borderId="69" xfId="0" applyFont="1" applyFill="1" applyBorder="1" applyAlignment="1" applyProtection="1">
      <alignment horizontal="center" vertical="center"/>
      <protection locked="0"/>
    </xf>
    <xf numFmtId="0" fontId="21" fillId="0" borderId="60" xfId="0" applyFont="1" applyBorder="1" applyAlignment="1">
      <alignment horizontal="right"/>
    </xf>
    <xf numFmtId="0" fontId="21" fillId="0" borderId="71" xfId="0" applyFont="1" applyBorder="1" applyAlignment="1">
      <alignment horizontal="left"/>
    </xf>
    <xf numFmtId="0" fontId="27" fillId="0" borderId="59" xfId="0" applyFont="1" applyBorder="1" applyAlignment="1">
      <alignment horizontal="left" vertical="center" wrapText="1"/>
    </xf>
    <xf numFmtId="0" fontId="27" fillId="0" borderId="60" xfId="0" applyFont="1" applyBorder="1" applyAlignment="1">
      <alignment horizontal="left" vertical="center" wrapText="1"/>
    </xf>
    <xf numFmtId="0" fontId="27" fillId="0" borderId="61" xfId="0" applyFont="1" applyBorder="1" applyAlignment="1">
      <alignment horizontal="left" vertical="center" wrapText="1"/>
    </xf>
    <xf numFmtId="0" fontId="27" fillId="0" borderId="65" xfId="0" applyFont="1" applyBorder="1" applyAlignment="1">
      <alignment horizontal="center" vertical="center"/>
    </xf>
    <xf numFmtId="0" fontId="27" fillId="0" borderId="65" xfId="0" applyFont="1" applyBorder="1">
      <alignment vertical="center"/>
    </xf>
    <xf numFmtId="0" fontId="27" fillId="0" borderId="57" xfId="0" applyFont="1" applyBorder="1" applyAlignment="1">
      <alignment vertical="center" wrapText="1"/>
    </xf>
    <xf numFmtId="0" fontId="40" fillId="0" borderId="63" xfId="0" applyFont="1" applyBorder="1" applyAlignment="1">
      <alignment vertical="center" wrapText="1"/>
    </xf>
    <xf numFmtId="0" fontId="21" fillId="0" borderId="70" xfId="0" applyFont="1" applyBorder="1" applyAlignment="1">
      <alignment horizontal="right"/>
    </xf>
    <xf numFmtId="0" fontId="27" fillId="0" borderId="45" xfId="0" applyFont="1" applyBorder="1" applyAlignment="1">
      <alignment horizontal="left" vertical="center" wrapText="1"/>
    </xf>
    <xf numFmtId="0" fontId="27" fillId="0" borderId="0" xfId="0" applyFont="1" applyAlignment="1">
      <alignment horizontal="left" vertical="center" wrapText="1"/>
    </xf>
    <xf numFmtId="0" fontId="27" fillId="0" borderId="72" xfId="0" applyFont="1" applyBorder="1" applyAlignment="1">
      <alignment horizontal="left" vertical="center" wrapText="1"/>
    </xf>
    <xf numFmtId="0" fontId="27" fillId="0" borderId="15" xfId="0" applyFont="1" applyBorder="1" applyAlignment="1">
      <alignment horizontal="left" vertical="center" wrapText="1"/>
    </xf>
    <xf numFmtId="0" fontId="27" fillId="0" borderId="16" xfId="0" applyFont="1" applyBorder="1" applyAlignment="1">
      <alignment horizontal="left" vertical="center" wrapText="1"/>
    </xf>
    <xf numFmtId="0" fontId="27" fillId="0" borderId="26" xfId="0" applyFont="1" applyBorder="1" applyAlignment="1">
      <alignment horizontal="left" vertical="center" wrapText="1"/>
    </xf>
    <xf numFmtId="0" fontId="27" fillId="0" borderId="41" xfId="0" applyFont="1" applyBorder="1" applyAlignment="1">
      <alignment horizontal="center" vertical="center"/>
    </xf>
    <xf numFmtId="0" fontId="27" fillId="0" borderId="0" xfId="0" applyFont="1" applyAlignment="1">
      <alignment horizontal="center" vertical="center"/>
    </xf>
    <xf numFmtId="0" fontId="27" fillId="0" borderId="0" xfId="0" applyFont="1">
      <alignment vertical="center"/>
    </xf>
    <xf numFmtId="176" fontId="21" fillId="21" borderId="15" xfId="0" applyNumberFormat="1" applyFont="1" applyFill="1" applyBorder="1" applyAlignment="1" applyProtection="1">
      <alignment horizontal="center" vertical="center"/>
      <protection locked="0"/>
    </xf>
    <xf numFmtId="176" fontId="21" fillId="21" borderId="16" xfId="0" applyNumberFormat="1" applyFont="1" applyFill="1" applyBorder="1" applyAlignment="1" applyProtection="1">
      <alignment horizontal="center" vertical="center"/>
      <protection locked="0"/>
    </xf>
    <xf numFmtId="0" fontId="28" fillId="21" borderId="26" xfId="0" applyFont="1" applyFill="1" applyBorder="1" applyAlignment="1">
      <alignment horizontal="left" vertical="center"/>
    </xf>
    <xf numFmtId="0" fontId="27" fillId="0" borderId="25" xfId="0" applyFont="1" applyBorder="1" applyAlignment="1">
      <alignment horizontal="center" vertical="center" wrapText="1"/>
    </xf>
    <xf numFmtId="0" fontId="27" fillId="0" borderId="16" xfId="0" applyFont="1" applyBorder="1" applyAlignment="1">
      <alignment horizontal="center" vertical="center"/>
    </xf>
    <xf numFmtId="0" fontId="27" fillId="0" borderId="16" xfId="0" applyFont="1" applyBorder="1">
      <alignment vertical="center"/>
    </xf>
    <xf numFmtId="0" fontId="27" fillId="0" borderId="17" xfId="0" applyFont="1" applyBorder="1">
      <alignment vertical="center"/>
    </xf>
    <xf numFmtId="0" fontId="27" fillId="0" borderId="68" xfId="0" applyFont="1" applyBorder="1" applyAlignment="1">
      <alignment horizontal="center" vertical="center"/>
    </xf>
    <xf numFmtId="0" fontId="17" fillId="24" borderId="56" xfId="0" applyFont="1" applyFill="1" applyBorder="1" applyAlignment="1">
      <alignment horizontal="center" vertical="center" textRotation="255"/>
    </xf>
    <xf numFmtId="0" fontId="17" fillId="24" borderId="62" xfId="0" applyFont="1" applyFill="1" applyBorder="1" applyAlignment="1">
      <alignment horizontal="center" vertical="center" textRotation="255"/>
    </xf>
    <xf numFmtId="0" fontId="17" fillId="24" borderId="74" xfId="0" applyFont="1" applyFill="1" applyBorder="1" applyAlignment="1">
      <alignment horizontal="center" vertical="center" textRotation="255"/>
    </xf>
    <xf numFmtId="0" fontId="21" fillId="0" borderId="57" xfId="0" applyFont="1" applyBorder="1" applyAlignment="1">
      <alignment horizontal="center" vertical="center" wrapText="1"/>
    </xf>
    <xf numFmtId="0" fontId="21" fillId="0" borderId="76" xfId="0" applyFont="1" applyBorder="1" applyAlignment="1">
      <alignment horizontal="center" vertical="center" wrapText="1"/>
    </xf>
    <xf numFmtId="0" fontId="24" fillId="21" borderId="56" xfId="0" applyFont="1" applyFill="1" applyBorder="1" applyAlignment="1" applyProtection="1">
      <alignment horizontal="center" vertical="center"/>
      <protection locked="0"/>
    </xf>
    <xf numFmtId="176" fontId="21" fillId="21" borderId="10" xfId="0" applyNumberFormat="1" applyFont="1" applyFill="1" applyBorder="1" applyAlignment="1" applyProtection="1">
      <alignment horizontal="center" vertical="center"/>
      <protection locked="0"/>
    </xf>
    <xf numFmtId="176" fontId="21" fillId="21" borderId="11" xfId="0" applyNumberFormat="1" applyFont="1" applyFill="1" applyBorder="1" applyAlignment="1" applyProtection="1">
      <alignment horizontal="center" vertical="center"/>
      <protection locked="0"/>
    </xf>
    <xf numFmtId="0" fontId="17" fillId="23" borderId="56" xfId="0" applyFont="1" applyFill="1" applyBorder="1" applyAlignment="1">
      <alignment vertical="center" textRotation="255"/>
    </xf>
    <xf numFmtId="0" fontId="17" fillId="23" borderId="62" xfId="0" applyFont="1" applyFill="1" applyBorder="1" applyAlignment="1">
      <alignment vertical="center" textRotation="255"/>
    </xf>
    <xf numFmtId="0" fontId="17" fillId="23" borderId="75" xfId="0" applyFont="1" applyFill="1" applyBorder="1" applyAlignment="1">
      <alignment vertical="center" textRotation="255"/>
    </xf>
    <xf numFmtId="0" fontId="21" fillId="0" borderId="11" xfId="0" applyFont="1" applyBorder="1">
      <alignment vertical="center"/>
    </xf>
    <xf numFmtId="0" fontId="21" fillId="0" borderId="65" xfId="0" applyFont="1" applyBorder="1">
      <alignment vertical="center"/>
    </xf>
    <xf numFmtId="0" fontId="21" fillId="0" borderId="60" xfId="0" applyFont="1" applyBorder="1" applyAlignment="1">
      <alignment vertical="center" wrapText="1"/>
    </xf>
    <xf numFmtId="0" fontId="21" fillId="0" borderId="59" xfId="0" applyFont="1" applyBorder="1" applyAlignment="1">
      <alignment vertical="center" wrapText="1"/>
    </xf>
    <xf numFmtId="0" fontId="21" fillId="0" borderId="33" xfId="0" applyFont="1" applyBorder="1" applyAlignment="1">
      <alignment vertical="center" wrapText="1"/>
    </xf>
    <xf numFmtId="0" fontId="24" fillId="21" borderId="75" xfId="0" applyFont="1" applyFill="1" applyBorder="1" applyAlignment="1" applyProtection="1">
      <alignment horizontal="center" vertical="center"/>
      <protection locked="0"/>
    </xf>
    <xf numFmtId="0" fontId="21" fillId="0" borderId="10" xfId="0" applyFont="1" applyBorder="1" applyAlignment="1">
      <alignment vertical="center" wrapText="1"/>
    </xf>
    <xf numFmtId="0" fontId="21" fillId="0" borderId="45" xfId="0" applyFont="1" applyBorder="1" applyAlignment="1">
      <alignment vertical="center" wrapText="1"/>
    </xf>
    <xf numFmtId="0" fontId="21" fillId="0" borderId="64" xfId="0" applyFont="1" applyBorder="1" applyAlignment="1">
      <alignment vertical="center" wrapText="1"/>
    </xf>
    <xf numFmtId="0" fontId="21" fillId="0" borderId="77" xfId="0" applyFont="1" applyBorder="1" applyAlignment="1">
      <alignment horizontal="left" vertical="center" wrapText="1" shrinkToFit="1"/>
    </xf>
    <xf numFmtId="0" fontId="21" fillId="0" borderId="78" xfId="0" applyFont="1" applyBorder="1" applyAlignment="1">
      <alignment horizontal="left" vertical="center" wrapText="1" shrinkToFit="1"/>
    </xf>
    <xf numFmtId="0" fontId="21" fillId="0" borderId="79" xfId="0" applyFont="1" applyBorder="1" applyAlignment="1">
      <alignment horizontal="left" vertical="center" wrapText="1" shrinkToFit="1"/>
    </xf>
    <xf numFmtId="0" fontId="41" fillId="0" borderId="67" xfId="0" applyFont="1" applyBorder="1" applyAlignment="1">
      <alignment horizontal="center" vertical="center" wrapText="1" shrinkToFit="1"/>
    </xf>
    <xf numFmtId="0" fontId="41" fillId="0" borderId="65" xfId="0" applyFont="1" applyBorder="1" applyAlignment="1">
      <alignment horizontal="center" vertical="center" shrinkToFit="1"/>
    </xf>
    <xf numFmtId="0" fontId="41" fillId="0" borderId="65" xfId="0" applyFont="1" applyBorder="1">
      <alignment vertical="center"/>
    </xf>
    <xf numFmtId="0" fontId="21" fillId="0" borderId="0" xfId="0" applyFont="1" applyAlignment="1"/>
    <xf numFmtId="176" fontId="43" fillId="0" borderId="60" xfId="0" applyNumberFormat="1" applyFont="1" applyBorder="1" applyAlignment="1">
      <alignment horizontal="left"/>
    </xf>
    <xf numFmtId="0" fontId="43" fillId="0" borderId="60" xfId="0" applyFont="1" applyBorder="1" applyAlignment="1"/>
    <xf numFmtId="0" fontId="28" fillId="21" borderId="72" xfId="0" applyFont="1" applyFill="1" applyBorder="1">
      <alignment vertical="center"/>
    </xf>
    <xf numFmtId="0" fontId="41" fillId="0" borderId="41" xfId="0" applyFont="1" applyBorder="1" applyAlignment="1">
      <alignment horizontal="center" vertical="center" wrapText="1" shrinkToFit="1"/>
    </xf>
    <xf numFmtId="0" fontId="41" fillId="0" borderId="0" xfId="0" applyFont="1" applyAlignment="1">
      <alignment horizontal="center" vertical="center" shrinkToFit="1"/>
    </xf>
    <xf numFmtId="0" fontId="41" fillId="0" borderId="0" xfId="0" applyFont="1">
      <alignment vertical="center"/>
    </xf>
    <xf numFmtId="176" fontId="43" fillId="0" borderId="70" xfId="0" applyNumberFormat="1" applyFont="1" applyBorder="1" applyAlignment="1">
      <alignment horizontal="right"/>
    </xf>
    <xf numFmtId="0" fontId="21" fillId="0" borderId="11" xfId="0" applyFont="1" applyBorder="1" applyAlignment="1"/>
    <xf numFmtId="0" fontId="32" fillId="0" borderId="41" xfId="0" applyFont="1" applyBorder="1" applyAlignment="1">
      <alignment horizontal="center" vertical="center" wrapText="1"/>
    </xf>
    <xf numFmtId="0" fontId="41" fillId="0" borderId="0" xfId="0" applyFont="1" applyAlignment="1">
      <alignment horizontal="center" vertical="center" wrapText="1"/>
    </xf>
    <xf numFmtId="0" fontId="21" fillId="0" borderId="71" xfId="0" applyFont="1" applyBorder="1" applyAlignment="1"/>
    <xf numFmtId="0" fontId="27" fillId="0" borderId="67" xfId="0" applyFont="1" applyBorder="1" applyAlignment="1">
      <alignment horizontal="center" vertical="center" shrinkToFit="1"/>
    </xf>
    <xf numFmtId="0" fontId="27" fillId="0" borderId="65" xfId="0" applyFont="1" applyBorder="1" applyAlignment="1">
      <alignment horizontal="center" vertical="center" shrinkToFit="1"/>
    </xf>
    <xf numFmtId="0" fontId="21" fillId="0" borderId="60" xfId="0" applyFont="1" applyBorder="1">
      <alignment vertical="center"/>
    </xf>
    <xf numFmtId="0" fontId="27" fillId="0" borderId="68" xfId="0" applyFont="1" applyBorder="1">
      <alignment vertical="center"/>
    </xf>
    <xf numFmtId="0" fontId="21" fillId="0" borderId="64" xfId="0" applyFont="1" applyBorder="1">
      <alignment vertical="center"/>
    </xf>
    <xf numFmtId="176" fontId="21" fillId="0" borderId="41" xfId="0" applyNumberFormat="1" applyFont="1" applyBorder="1" applyAlignment="1">
      <alignment horizontal="right" shrinkToFit="1"/>
    </xf>
    <xf numFmtId="0" fontId="21" fillId="0" borderId="0" xfId="0" applyFont="1" applyAlignment="1">
      <alignment horizontal="right" shrinkToFit="1"/>
    </xf>
    <xf numFmtId="0" fontId="21" fillId="0" borderId="46" xfId="0" applyFont="1" applyBorder="1" applyAlignment="1">
      <alignment horizontal="left"/>
    </xf>
    <xf numFmtId="0" fontId="21" fillId="0" borderId="57" xfId="0" applyFont="1" applyBorder="1" applyAlignment="1">
      <alignment horizontal="left" vertical="center" shrinkToFit="1"/>
    </xf>
    <xf numFmtId="0" fontId="21" fillId="0" borderId="63" xfId="0" applyFont="1" applyBorder="1" applyAlignment="1">
      <alignment horizontal="left" vertical="center" shrinkToFit="1"/>
    </xf>
    <xf numFmtId="0" fontId="44" fillId="0" borderId="41" xfId="0" applyFont="1" applyBorder="1" applyAlignment="1">
      <alignment horizontal="left" vertical="center" wrapText="1"/>
    </xf>
    <xf numFmtId="0" fontId="41" fillId="0" borderId="0" xfId="0" applyFont="1" applyAlignment="1">
      <alignment horizontal="lef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36" xfId="0" applyFont="1" applyBorder="1" applyAlignment="1">
      <alignment horizontal="left" vertical="center" wrapText="1"/>
    </xf>
    <xf numFmtId="176" fontId="21" fillId="21" borderId="33" xfId="0" applyNumberFormat="1" applyFont="1" applyFill="1" applyBorder="1" applyAlignment="1" applyProtection="1">
      <alignment horizontal="center" vertical="center"/>
      <protection locked="0"/>
    </xf>
    <xf numFmtId="176" fontId="21" fillId="21" borderId="34" xfId="0" applyNumberFormat="1" applyFont="1" applyFill="1" applyBorder="1" applyAlignment="1" applyProtection="1">
      <alignment horizontal="center" vertical="center"/>
      <protection locked="0"/>
    </xf>
    <xf numFmtId="0" fontId="27" fillId="0" borderId="31" xfId="0" applyFont="1" applyBorder="1" applyAlignment="1">
      <alignment horizontal="center" vertical="center" shrinkToFit="1"/>
    </xf>
    <xf numFmtId="0" fontId="27" fillId="0" borderId="34" xfId="0" applyFont="1" applyBorder="1" applyAlignment="1">
      <alignment horizontal="center" vertical="center" shrinkToFit="1"/>
    </xf>
    <xf numFmtId="0" fontId="27" fillId="0" borderId="34" xfId="0" applyFont="1" applyBorder="1">
      <alignment vertical="center"/>
    </xf>
    <xf numFmtId="0" fontId="27" fillId="0" borderId="32" xfId="0" applyFont="1" applyBorder="1">
      <alignment vertical="center"/>
    </xf>
    <xf numFmtId="0" fontId="21" fillId="0" borderId="57" xfId="0" applyFont="1" applyBorder="1" applyAlignment="1">
      <alignment horizontal="left" vertical="center" wrapText="1" shrinkToFit="1"/>
    </xf>
    <xf numFmtId="0" fontId="21" fillId="0" borderId="63" xfId="0" applyFont="1" applyBorder="1" applyAlignment="1">
      <alignment horizontal="left" vertical="center" wrapText="1" shrinkToFit="1"/>
    </xf>
    <xf numFmtId="0" fontId="27" fillId="0" borderId="67"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65" xfId="0" applyFont="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2">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95250</xdr:colOff>
      <xdr:row>27</xdr:row>
      <xdr:rowOff>9525</xdr:rowOff>
    </xdr:from>
    <xdr:to>
      <xdr:col>7</xdr:col>
      <xdr:colOff>419100</xdr:colOff>
      <xdr:row>29</xdr:row>
      <xdr:rowOff>9525</xdr:rowOff>
    </xdr:to>
    <xdr:sp macro="" textlink="">
      <xdr:nvSpPr>
        <xdr:cNvPr id="5122" name="正方形/長方形 4">
          <a:extLst>
            <a:ext uri="{FF2B5EF4-FFF2-40B4-BE49-F238E27FC236}">
              <a16:creationId xmlns:a16="http://schemas.microsoft.com/office/drawing/2014/main" id="{62020F46-A781-D4E7-B819-316CC5012D05}"/>
            </a:ext>
          </a:extLst>
        </xdr:cNvPr>
        <xdr:cNvSpPr>
          <a:spLocks noChangeArrowheads="1"/>
        </xdr:cNvSpPr>
      </xdr:nvSpPr>
      <xdr:spPr bwMode="auto">
        <a:xfrm>
          <a:off x="4191000" y="5172075"/>
          <a:ext cx="323850" cy="857250"/>
        </a:xfrm>
        <a:prstGeom prst="rect">
          <a:avLst/>
        </a:prstGeom>
        <a:solidFill>
          <a:srgbClr val="FFC000"/>
        </a:solidFill>
        <a:ln w="9525" algn="ctr">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vert="wordArtVertRtl" wrap="square" lIns="18288" tIns="0" rIns="0" bIns="0" anchor="ctr" upright="1"/>
        <a:lstStyle/>
        <a:p>
          <a:pPr algn="l" rtl="0">
            <a:defRPr sz="1000"/>
          </a:pPr>
          <a:endParaRPr lang="ja-JP" altLang="en-US"/>
        </a:p>
      </xdr:txBody>
    </xdr:sp>
    <xdr:clientData/>
  </xdr:twoCellAnchor>
  <xdr:twoCellAnchor>
    <xdr:from>
      <xdr:col>4</xdr:col>
      <xdr:colOff>95250</xdr:colOff>
      <xdr:row>19</xdr:row>
      <xdr:rowOff>0</xdr:rowOff>
    </xdr:from>
    <xdr:to>
      <xdr:col>4</xdr:col>
      <xdr:colOff>419100</xdr:colOff>
      <xdr:row>29</xdr:row>
      <xdr:rowOff>0</xdr:rowOff>
    </xdr:to>
    <xdr:sp macro="" textlink="">
      <xdr:nvSpPr>
        <xdr:cNvPr id="5123" name="正方形/長方形 6">
          <a:extLst>
            <a:ext uri="{FF2B5EF4-FFF2-40B4-BE49-F238E27FC236}">
              <a16:creationId xmlns:a16="http://schemas.microsoft.com/office/drawing/2014/main" id="{EB92B574-D67F-044A-22F6-BDEE687A7FDC}"/>
            </a:ext>
          </a:extLst>
        </xdr:cNvPr>
        <xdr:cNvSpPr>
          <a:spLocks noChangeArrowheads="1"/>
        </xdr:cNvSpPr>
      </xdr:nvSpPr>
      <xdr:spPr bwMode="auto">
        <a:xfrm>
          <a:off x="2895600" y="4305300"/>
          <a:ext cx="323850" cy="4286250"/>
        </a:xfrm>
        <a:prstGeom prst="rect">
          <a:avLst/>
        </a:prstGeom>
        <a:solidFill>
          <a:srgbClr val="FFC000"/>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○通勤時間配慮（通勤緩和）</a:t>
          </a:r>
        </a:p>
      </xdr:txBody>
    </xdr:sp>
    <xdr:clientData/>
  </xdr:twoCellAnchor>
  <xdr:twoCellAnchor>
    <xdr:from>
      <xdr:col>3</xdr:col>
      <xdr:colOff>95250</xdr:colOff>
      <xdr:row>18</xdr:row>
      <xdr:rowOff>466725</xdr:rowOff>
    </xdr:from>
    <xdr:to>
      <xdr:col>3</xdr:col>
      <xdr:colOff>419100</xdr:colOff>
      <xdr:row>39</xdr:row>
      <xdr:rowOff>466725</xdr:rowOff>
    </xdr:to>
    <xdr:sp macro="" textlink="">
      <xdr:nvSpPr>
        <xdr:cNvPr id="5124" name="正方形/長方形 7">
          <a:extLst>
            <a:ext uri="{FF2B5EF4-FFF2-40B4-BE49-F238E27FC236}">
              <a16:creationId xmlns:a16="http://schemas.microsoft.com/office/drawing/2014/main" id="{A2B331B0-BEDC-5F59-88D5-F864EB771349}"/>
            </a:ext>
          </a:extLst>
        </xdr:cNvPr>
        <xdr:cNvSpPr>
          <a:spLocks noChangeArrowheads="1"/>
        </xdr:cNvSpPr>
      </xdr:nvSpPr>
      <xdr:spPr bwMode="auto">
        <a:xfrm>
          <a:off x="2171700" y="4305300"/>
          <a:ext cx="323850" cy="5572125"/>
        </a:xfrm>
        <a:prstGeom prst="rect">
          <a:avLst/>
        </a:prstGeom>
        <a:solidFill>
          <a:srgbClr val="FFC000"/>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○妊産婦健診</a:t>
          </a:r>
        </a:p>
      </xdr:txBody>
    </xdr:sp>
    <xdr:clientData/>
  </xdr:twoCellAnchor>
  <xdr:twoCellAnchor>
    <xdr:from>
      <xdr:col>7</xdr:col>
      <xdr:colOff>95250</xdr:colOff>
      <xdr:row>29</xdr:row>
      <xdr:rowOff>9525</xdr:rowOff>
    </xdr:from>
    <xdr:to>
      <xdr:col>7</xdr:col>
      <xdr:colOff>419100</xdr:colOff>
      <xdr:row>34</xdr:row>
      <xdr:rowOff>0</xdr:rowOff>
    </xdr:to>
    <xdr:sp macro="" textlink="">
      <xdr:nvSpPr>
        <xdr:cNvPr id="5125" name="正方形/長方形 8">
          <a:extLst>
            <a:ext uri="{FF2B5EF4-FFF2-40B4-BE49-F238E27FC236}">
              <a16:creationId xmlns:a16="http://schemas.microsoft.com/office/drawing/2014/main" id="{87FA31F1-2DC7-C89A-D75B-91DA4442DD41}"/>
            </a:ext>
          </a:extLst>
        </xdr:cNvPr>
        <xdr:cNvSpPr>
          <a:spLocks noChangeArrowheads="1"/>
        </xdr:cNvSpPr>
      </xdr:nvSpPr>
      <xdr:spPr bwMode="auto">
        <a:xfrm>
          <a:off x="4191000" y="6029325"/>
          <a:ext cx="323850" cy="1276350"/>
        </a:xfrm>
        <a:prstGeom prst="rect">
          <a:avLst/>
        </a:prstGeom>
        <a:solidFill>
          <a:srgbClr val="FFC000"/>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○産前休暇</a:t>
          </a:r>
        </a:p>
      </xdr:txBody>
    </xdr:sp>
    <xdr:clientData/>
  </xdr:twoCellAnchor>
  <xdr:twoCellAnchor>
    <xdr:from>
      <xdr:col>9</xdr:col>
      <xdr:colOff>56433</xdr:colOff>
      <xdr:row>32</xdr:row>
      <xdr:rowOff>30726</xdr:rowOff>
    </xdr:from>
    <xdr:to>
      <xdr:col>9</xdr:col>
      <xdr:colOff>380283</xdr:colOff>
      <xdr:row>36</xdr:row>
      <xdr:rowOff>10241</xdr:rowOff>
    </xdr:to>
    <xdr:sp macro="" textlink="">
      <xdr:nvSpPr>
        <xdr:cNvPr id="5126" name="正方形/長方形 9">
          <a:extLst>
            <a:ext uri="{FF2B5EF4-FFF2-40B4-BE49-F238E27FC236}">
              <a16:creationId xmlns:a16="http://schemas.microsoft.com/office/drawing/2014/main" id="{50010D0B-5A84-94E0-7736-147F176E18FF}"/>
            </a:ext>
          </a:extLst>
        </xdr:cNvPr>
        <xdr:cNvSpPr>
          <a:spLocks noChangeArrowheads="1"/>
        </xdr:cNvSpPr>
      </xdr:nvSpPr>
      <xdr:spPr bwMode="auto">
        <a:xfrm>
          <a:off x="5361756" y="9965403"/>
          <a:ext cx="323850" cy="1700161"/>
        </a:xfrm>
        <a:prstGeom prst="rect">
          <a:avLst/>
        </a:prstGeom>
        <a:solidFill>
          <a:schemeClr val="accent6">
            <a:lumMod val="20000"/>
            <a:lumOff val="80000"/>
          </a:schemeClr>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800" b="0" i="0" u="none" strike="noStrike" baseline="0">
              <a:solidFill>
                <a:srgbClr val="000000"/>
              </a:solidFill>
              <a:latin typeface="HGｺﾞｼｯｸM"/>
              <a:ea typeface="HGｺﾞｼｯｸM"/>
            </a:rPr>
            <a:t>○出産付き添い休暇（２日）</a:t>
          </a:r>
        </a:p>
      </xdr:txBody>
    </xdr:sp>
    <xdr:clientData/>
  </xdr:twoCellAnchor>
  <xdr:twoCellAnchor>
    <xdr:from>
      <xdr:col>5</xdr:col>
      <xdr:colOff>104775</xdr:colOff>
      <xdr:row>18</xdr:row>
      <xdr:rowOff>428624</xdr:rowOff>
    </xdr:from>
    <xdr:to>
      <xdr:col>5</xdr:col>
      <xdr:colOff>428625</xdr:colOff>
      <xdr:row>29</xdr:row>
      <xdr:rowOff>9525</xdr:rowOff>
    </xdr:to>
    <xdr:sp macro="" textlink="">
      <xdr:nvSpPr>
        <xdr:cNvPr id="19" name="正方形/長方形 18">
          <a:extLst>
            <a:ext uri="{FF2B5EF4-FFF2-40B4-BE49-F238E27FC236}">
              <a16:creationId xmlns:a16="http://schemas.microsoft.com/office/drawing/2014/main" id="{BE798466-C9FF-A002-7009-824167C12BF4}"/>
            </a:ext>
          </a:extLst>
        </xdr:cNvPr>
        <xdr:cNvSpPr/>
      </xdr:nvSpPr>
      <xdr:spPr bwMode="auto">
        <a:xfrm>
          <a:off x="3409950" y="4305299"/>
          <a:ext cx="323850" cy="4295776"/>
        </a:xfrm>
        <a:prstGeom prst="rect">
          <a:avLst/>
        </a:prstGeom>
        <a:solidFill>
          <a:srgbClr val="FFC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eaVert" wrap="square" lIns="18000" tIns="0" rIns="18000" bIns="0" rtlCol="0" anchor="ctr" anchorCtr="0" upright="1"/>
        <a:lstStyle/>
        <a:p>
          <a:pPr algn="l" rtl="0">
            <a:defRPr sz="1000"/>
          </a:pPr>
          <a:r>
            <a:rPr lang="ja-JP" altLang="en-US" sz="1100" b="0" i="0" u="none" strike="noStrike" baseline="0">
              <a:solidFill>
                <a:srgbClr val="000000"/>
              </a:solidFill>
              <a:latin typeface="HGｺﾞｼｯｸM"/>
              <a:ea typeface="HGｺﾞｼｯｸM"/>
            </a:rPr>
            <a:t>○妊娠中の休憩時間増</a:t>
          </a:r>
        </a:p>
      </xdr:txBody>
    </xdr:sp>
    <xdr:clientData/>
  </xdr:twoCellAnchor>
  <xdr:twoCellAnchor>
    <xdr:from>
      <xdr:col>1</xdr:col>
      <xdr:colOff>900880</xdr:colOff>
      <xdr:row>80</xdr:row>
      <xdr:rowOff>121470</xdr:rowOff>
    </xdr:from>
    <xdr:to>
      <xdr:col>1</xdr:col>
      <xdr:colOff>1015180</xdr:colOff>
      <xdr:row>80</xdr:row>
      <xdr:rowOff>235770</xdr:rowOff>
    </xdr:to>
    <xdr:sp macro="" textlink="">
      <xdr:nvSpPr>
        <xdr:cNvPr id="5247" name="二等辺三角形 29">
          <a:extLst>
            <a:ext uri="{FF2B5EF4-FFF2-40B4-BE49-F238E27FC236}">
              <a16:creationId xmlns:a16="http://schemas.microsoft.com/office/drawing/2014/main" id="{35170820-52FA-D2AC-94AB-1A677FC35DC6}"/>
            </a:ext>
          </a:extLst>
        </xdr:cNvPr>
        <xdr:cNvSpPr>
          <a:spLocks noChangeArrowheads="1"/>
        </xdr:cNvSpPr>
      </xdr:nvSpPr>
      <xdr:spPr bwMode="auto">
        <a:xfrm>
          <a:off x="1177412" y="29485099"/>
          <a:ext cx="114300" cy="114300"/>
        </a:xfrm>
        <a:prstGeom prst="triangle">
          <a:avLst>
            <a:gd name="adj" fmla="val 50000"/>
          </a:avLst>
        </a:prstGeom>
        <a:solidFill>
          <a:srgbClr val="FFC000"/>
        </a:solidFill>
        <a:ln w="9525" algn="ctr">
          <a:solidFill>
            <a:srgbClr val="FFC000"/>
          </a:solidFill>
          <a:round/>
          <a:headEnd/>
          <a:tailEnd/>
        </a:ln>
      </xdr:spPr>
    </xdr:sp>
    <xdr:clientData/>
  </xdr:twoCellAnchor>
  <xdr:twoCellAnchor>
    <xdr:from>
      <xdr:col>8</xdr:col>
      <xdr:colOff>104775</xdr:colOff>
      <xdr:row>27</xdr:row>
      <xdr:rowOff>9524</xdr:rowOff>
    </xdr:from>
    <xdr:to>
      <xdr:col>8</xdr:col>
      <xdr:colOff>428625</xdr:colOff>
      <xdr:row>31</xdr:row>
      <xdr:rowOff>19049</xdr:rowOff>
    </xdr:to>
    <xdr:sp macro="" textlink="">
      <xdr:nvSpPr>
        <xdr:cNvPr id="5250" name="正方形/長方形 4">
          <a:extLst>
            <a:ext uri="{FF2B5EF4-FFF2-40B4-BE49-F238E27FC236}">
              <a16:creationId xmlns:a16="http://schemas.microsoft.com/office/drawing/2014/main" id="{D586518E-970D-D860-14BD-8D79F726C96C}"/>
            </a:ext>
          </a:extLst>
        </xdr:cNvPr>
        <xdr:cNvSpPr>
          <a:spLocks noChangeArrowheads="1"/>
        </xdr:cNvSpPr>
      </xdr:nvSpPr>
      <xdr:spPr bwMode="auto">
        <a:xfrm>
          <a:off x="4924425" y="7743824"/>
          <a:ext cx="323850" cy="1724025"/>
        </a:xfrm>
        <a:prstGeom prst="rect">
          <a:avLst/>
        </a:prstGeom>
        <a:solidFill>
          <a:schemeClr val="accent6">
            <a:lumMod val="20000"/>
            <a:lumOff val="80000"/>
          </a:schemeClr>
        </a:solidFill>
        <a:ln w="9525" algn="ctr">
          <a:solidFill>
            <a:srgbClr xmlns:mc="http://schemas.openxmlformats.org/markup-compatibility/2006" xmlns:a14="http://schemas.microsoft.com/office/drawing/2010/main" val="000000" mc:Ignorable="a14" a14:legacySpreadsheetColorIndex="64"/>
          </a:solidFill>
          <a:prstDash val="dash"/>
          <a:round/>
          <a:headEnd/>
          <a:tailEnd/>
        </a:ln>
      </xdr:spPr>
    </xdr:sp>
    <xdr:clientData/>
  </xdr:twoCellAnchor>
  <xdr:twoCellAnchor>
    <xdr:from>
      <xdr:col>6</xdr:col>
      <xdr:colOff>85725</xdr:colOff>
      <xdr:row>18</xdr:row>
      <xdr:rowOff>428624</xdr:rowOff>
    </xdr:from>
    <xdr:to>
      <xdr:col>6</xdr:col>
      <xdr:colOff>409575</xdr:colOff>
      <xdr:row>29</xdr:row>
      <xdr:rowOff>0</xdr:rowOff>
    </xdr:to>
    <xdr:sp macro="" textlink="">
      <xdr:nvSpPr>
        <xdr:cNvPr id="2" name="正方形/長方形 18">
          <a:extLst>
            <a:ext uri="{FF2B5EF4-FFF2-40B4-BE49-F238E27FC236}">
              <a16:creationId xmlns:a16="http://schemas.microsoft.com/office/drawing/2014/main" id="{B4019040-D94D-0251-9C2B-01C94D80AD48}"/>
            </a:ext>
          </a:extLst>
        </xdr:cNvPr>
        <xdr:cNvSpPr/>
      </xdr:nvSpPr>
      <xdr:spPr bwMode="auto">
        <a:xfrm>
          <a:off x="3895725" y="4305299"/>
          <a:ext cx="323850" cy="4286251"/>
        </a:xfrm>
        <a:prstGeom prst="rect">
          <a:avLst/>
        </a:prstGeom>
        <a:solidFill>
          <a:srgbClr val="FFC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eaVert" wrap="square" lIns="18000" tIns="0" rIns="18000" bIns="0" rtlCol="0" anchor="ctr" anchorCtr="0" upright="1"/>
        <a:lstStyle/>
        <a:p>
          <a:pPr algn="l" rtl="0">
            <a:defRPr sz="1000"/>
          </a:pPr>
          <a:r>
            <a:rPr lang="ja-JP" altLang="en-US" sz="1100" b="0" i="0" u="none" strike="noStrike" baseline="0">
              <a:solidFill>
                <a:srgbClr val="000000"/>
              </a:solidFill>
              <a:latin typeface="HGｺﾞｼｯｸM"/>
              <a:ea typeface="HGｺﾞｼｯｸM"/>
            </a:rPr>
            <a:t>○妊娠中の諸症状（悪阻、ハリ等）がある場合の労働義務免除</a:t>
          </a:r>
        </a:p>
      </xdr:txBody>
    </xdr:sp>
    <xdr:clientData/>
  </xdr:twoCellAnchor>
  <xdr:twoCellAnchor>
    <xdr:from>
      <xdr:col>7</xdr:col>
      <xdr:colOff>95250</xdr:colOff>
      <xdr:row>34</xdr:row>
      <xdr:rowOff>0</xdr:rowOff>
    </xdr:from>
    <xdr:to>
      <xdr:col>7</xdr:col>
      <xdr:colOff>419100</xdr:colOff>
      <xdr:row>38</xdr:row>
      <xdr:rowOff>0</xdr:rowOff>
    </xdr:to>
    <xdr:sp macro="" textlink="">
      <xdr:nvSpPr>
        <xdr:cNvPr id="5133" name="正方形/長方形 8">
          <a:extLst>
            <a:ext uri="{FF2B5EF4-FFF2-40B4-BE49-F238E27FC236}">
              <a16:creationId xmlns:a16="http://schemas.microsoft.com/office/drawing/2014/main" id="{B9C87246-D27F-9FB1-8CD8-792C46CBD5C2}"/>
            </a:ext>
          </a:extLst>
        </xdr:cNvPr>
        <xdr:cNvSpPr>
          <a:spLocks noChangeArrowheads="1"/>
        </xdr:cNvSpPr>
      </xdr:nvSpPr>
      <xdr:spPr bwMode="auto">
        <a:xfrm>
          <a:off x="4191000" y="7305675"/>
          <a:ext cx="323850" cy="1714500"/>
        </a:xfrm>
        <a:prstGeom prst="rect">
          <a:avLst/>
        </a:prstGeom>
        <a:solidFill>
          <a:srgbClr val="FFC000"/>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○産後休暇</a:t>
          </a:r>
        </a:p>
      </xdr:txBody>
    </xdr:sp>
    <xdr:clientData/>
  </xdr:twoCellAnchor>
  <xdr:twoCellAnchor>
    <xdr:from>
      <xdr:col>10</xdr:col>
      <xdr:colOff>133350</xdr:colOff>
      <xdr:row>31</xdr:row>
      <xdr:rowOff>194597</xdr:rowOff>
    </xdr:from>
    <xdr:to>
      <xdr:col>19</xdr:col>
      <xdr:colOff>419100</xdr:colOff>
      <xdr:row>32</xdr:row>
      <xdr:rowOff>409575</xdr:rowOff>
    </xdr:to>
    <xdr:sp macro="" textlink="">
      <xdr:nvSpPr>
        <xdr:cNvPr id="5137" name="角丸四角形 4">
          <a:extLst>
            <a:ext uri="{FF2B5EF4-FFF2-40B4-BE49-F238E27FC236}">
              <a16:creationId xmlns:a16="http://schemas.microsoft.com/office/drawing/2014/main" id="{BB8213B4-5330-6651-EF2E-F0E5A889CCD5}"/>
            </a:ext>
          </a:extLst>
        </xdr:cNvPr>
        <xdr:cNvSpPr>
          <a:spLocks noChangeArrowheads="1"/>
        </xdr:cNvSpPr>
      </xdr:nvSpPr>
      <xdr:spPr bwMode="auto">
        <a:xfrm>
          <a:off x="5940527" y="9699113"/>
          <a:ext cx="4802444" cy="64513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5875"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36000" rIns="18000" bIns="0" anchor="ctr" upright="1"/>
        <a:lstStyle/>
        <a:p>
          <a:pPr algn="ctr" rtl="0">
            <a:defRPr sz="1000"/>
          </a:pPr>
          <a:endParaRPr lang="ja-JP" altLang="en-US"/>
        </a:p>
      </xdr:txBody>
    </xdr:sp>
    <xdr:clientData/>
  </xdr:twoCellAnchor>
  <xdr:twoCellAnchor>
    <xdr:from>
      <xdr:col>10</xdr:col>
      <xdr:colOff>178824</xdr:colOff>
      <xdr:row>31</xdr:row>
      <xdr:rowOff>240069</xdr:rowOff>
    </xdr:from>
    <xdr:to>
      <xdr:col>19</xdr:col>
      <xdr:colOff>397899</xdr:colOff>
      <xdr:row>32</xdr:row>
      <xdr:rowOff>368709</xdr:rowOff>
    </xdr:to>
    <xdr:sp macro="" textlink="">
      <xdr:nvSpPr>
        <xdr:cNvPr id="5138" name="テキスト ボックス 5">
          <a:extLst>
            <a:ext uri="{FF2B5EF4-FFF2-40B4-BE49-F238E27FC236}">
              <a16:creationId xmlns:a16="http://schemas.microsoft.com/office/drawing/2014/main" id="{2878EB20-5E9B-680E-5FE1-C0C716FA501C}"/>
            </a:ext>
          </a:extLst>
        </xdr:cNvPr>
        <xdr:cNvSpPr txBox="1">
          <a:spLocks noChangeArrowheads="1"/>
        </xdr:cNvSpPr>
      </xdr:nvSpPr>
      <xdr:spPr bwMode="auto">
        <a:xfrm>
          <a:off x="5986001" y="9744585"/>
          <a:ext cx="4735769" cy="558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ゴシック"/>
              <a:ea typeface="ＭＳ ゴシック"/>
            </a:rPr>
            <a:t>女性は産後休暇終了後から、男性は子の出生日又は</a:t>
          </a:r>
          <a:endParaRPr lang="en-US" altLang="ja-JP" sz="1100" b="0" i="0" u="none" strike="noStrike" baseline="0">
            <a:solidFill>
              <a:srgbClr val="000000"/>
            </a:solidFill>
            <a:latin typeface="ＭＳ ゴシック"/>
            <a:ea typeface="ＭＳ ゴシック"/>
          </a:endParaRPr>
        </a:p>
        <a:p>
          <a:pPr algn="ctr" rtl="0">
            <a:defRPr sz="1000"/>
          </a:pPr>
          <a:r>
            <a:rPr lang="ja-JP" altLang="en-US" sz="1100" b="0" i="0" u="none" strike="noStrike" baseline="0">
              <a:solidFill>
                <a:srgbClr val="000000"/>
              </a:solidFill>
              <a:latin typeface="ＭＳ ゴシック"/>
              <a:ea typeface="ＭＳ ゴシック"/>
            </a:rPr>
            <a:t>出産予定日のいずれか早い方から利用できます。</a:t>
          </a:r>
        </a:p>
      </xdr:txBody>
    </xdr:sp>
    <xdr:clientData/>
  </xdr:twoCellAnchor>
  <xdr:twoCellAnchor>
    <xdr:from>
      <xdr:col>14</xdr:col>
      <xdr:colOff>361950</xdr:colOff>
      <xdr:row>33</xdr:row>
      <xdr:rowOff>0</xdr:rowOff>
    </xdr:from>
    <xdr:to>
      <xdr:col>15</xdr:col>
      <xdr:colOff>180975</xdr:colOff>
      <xdr:row>39</xdr:row>
      <xdr:rowOff>419921</xdr:rowOff>
    </xdr:to>
    <xdr:sp macro="" textlink="">
      <xdr:nvSpPr>
        <xdr:cNvPr id="5139" name="正方形/長方形 11">
          <a:extLst>
            <a:ext uri="{FF2B5EF4-FFF2-40B4-BE49-F238E27FC236}">
              <a16:creationId xmlns:a16="http://schemas.microsoft.com/office/drawing/2014/main" id="{B41DD9A0-145F-85AA-7C29-E30FCD90FB82}"/>
            </a:ext>
          </a:extLst>
        </xdr:cNvPr>
        <xdr:cNvSpPr>
          <a:spLocks noChangeArrowheads="1"/>
        </xdr:cNvSpPr>
      </xdr:nvSpPr>
      <xdr:spPr bwMode="auto">
        <a:xfrm>
          <a:off x="8176547" y="10364839"/>
          <a:ext cx="320880" cy="3000888"/>
        </a:xfrm>
        <a:prstGeom prst="rect">
          <a:avLst/>
        </a:prstGeom>
        <a:solidFill>
          <a:schemeClr val="accent5">
            <a:lumMod val="20000"/>
            <a:lumOff val="80000"/>
          </a:schemeClr>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○授乳・託児所への送迎等</a:t>
          </a:r>
        </a:p>
      </xdr:txBody>
    </xdr:sp>
    <xdr:clientData/>
  </xdr:twoCellAnchor>
  <xdr:twoCellAnchor>
    <xdr:from>
      <xdr:col>15</xdr:col>
      <xdr:colOff>419100</xdr:colOff>
      <xdr:row>33</xdr:row>
      <xdr:rowOff>9525</xdr:rowOff>
    </xdr:from>
    <xdr:to>
      <xdr:col>16</xdr:col>
      <xdr:colOff>238125</xdr:colOff>
      <xdr:row>50</xdr:row>
      <xdr:rowOff>10242</xdr:rowOff>
    </xdr:to>
    <xdr:sp macro="" textlink="">
      <xdr:nvSpPr>
        <xdr:cNvPr id="5140" name="正方形/長方形 12">
          <a:extLst>
            <a:ext uri="{FF2B5EF4-FFF2-40B4-BE49-F238E27FC236}">
              <a16:creationId xmlns:a16="http://schemas.microsoft.com/office/drawing/2014/main" id="{F3C6C2B4-90A2-FDFC-544D-F7FEB08F8009}"/>
            </a:ext>
          </a:extLst>
        </xdr:cNvPr>
        <xdr:cNvSpPr>
          <a:spLocks noChangeArrowheads="1"/>
        </xdr:cNvSpPr>
      </xdr:nvSpPr>
      <xdr:spPr bwMode="auto">
        <a:xfrm>
          <a:off x="8735552" y="10374364"/>
          <a:ext cx="320879" cy="7313459"/>
        </a:xfrm>
        <a:prstGeom prst="rect">
          <a:avLst/>
        </a:prstGeom>
        <a:solidFill>
          <a:schemeClr val="accent5">
            <a:lumMod val="20000"/>
            <a:lumOff val="80000"/>
          </a:schemeClr>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○子の看護等休暇　（年５日、小３までの子が２人以上の場合は10日</a:t>
          </a:r>
          <a:r>
            <a:rPr lang="en-US" altLang="ja-JP" sz="1100" b="0" i="0" u="none" strike="noStrike" baseline="0">
              <a:solidFill>
                <a:srgbClr val="000000"/>
              </a:solidFill>
              <a:latin typeface="HGｺﾞｼｯｸM"/>
              <a:ea typeface="HGｺﾞｼｯｸM"/>
            </a:rPr>
            <a:t>)</a:t>
          </a:r>
        </a:p>
      </xdr:txBody>
    </xdr:sp>
    <xdr:clientData/>
  </xdr:twoCellAnchor>
  <xdr:twoCellAnchor>
    <xdr:from>
      <xdr:col>19</xdr:col>
      <xdr:colOff>57150</xdr:colOff>
      <xdr:row>33</xdr:row>
      <xdr:rowOff>0</xdr:rowOff>
    </xdr:from>
    <xdr:to>
      <xdr:col>19</xdr:col>
      <xdr:colOff>381000</xdr:colOff>
      <xdr:row>48</xdr:row>
      <xdr:rowOff>0</xdr:rowOff>
    </xdr:to>
    <xdr:sp macro="" textlink="">
      <xdr:nvSpPr>
        <xdr:cNvPr id="5141" name="正方形/長方形 14">
          <a:extLst>
            <a:ext uri="{FF2B5EF4-FFF2-40B4-BE49-F238E27FC236}">
              <a16:creationId xmlns:a16="http://schemas.microsoft.com/office/drawing/2014/main" id="{20152535-549E-3F0C-9A0E-F5545973A1CD}"/>
            </a:ext>
          </a:extLst>
        </xdr:cNvPr>
        <xdr:cNvSpPr>
          <a:spLocks noChangeArrowheads="1"/>
        </xdr:cNvSpPr>
      </xdr:nvSpPr>
      <xdr:spPr bwMode="auto">
        <a:xfrm>
          <a:off x="10210800" y="9448800"/>
          <a:ext cx="323850" cy="7296150"/>
        </a:xfrm>
        <a:prstGeom prst="rect">
          <a:avLst/>
        </a:prstGeom>
        <a:solidFill>
          <a:schemeClr val="accent5">
            <a:lumMod val="20000"/>
            <a:lumOff val="80000"/>
          </a:schemeClr>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○時間外勤務の免除</a:t>
          </a:r>
        </a:p>
      </xdr:txBody>
    </xdr:sp>
    <xdr:clientData/>
  </xdr:twoCellAnchor>
  <xdr:twoCellAnchor>
    <xdr:from>
      <xdr:col>16</xdr:col>
      <xdr:colOff>466725</xdr:colOff>
      <xdr:row>33</xdr:row>
      <xdr:rowOff>9525</xdr:rowOff>
    </xdr:from>
    <xdr:to>
      <xdr:col>17</xdr:col>
      <xdr:colOff>285750</xdr:colOff>
      <xdr:row>47</xdr:row>
      <xdr:rowOff>428624</xdr:rowOff>
    </xdr:to>
    <xdr:sp macro="" textlink="">
      <xdr:nvSpPr>
        <xdr:cNvPr id="5142" name="正方形/長方形 15">
          <a:extLst>
            <a:ext uri="{FF2B5EF4-FFF2-40B4-BE49-F238E27FC236}">
              <a16:creationId xmlns:a16="http://schemas.microsoft.com/office/drawing/2014/main" id="{B09DD202-80A8-7D7E-7125-042E4EC39FB1}"/>
            </a:ext>
          </a:extLst>
        </xdr:cNvPr>
        <xdr:cNvSpPr>
          <a:spLocks noChangeArrowheads="1"/>
        </xdr:cNvSpPr>
      </xdr:nvSpPr>
      <xdr:spPr bwMode="auto">
        <a:xfrm>
          <a:off x="9324975" y="10315575"/>
          <a:ext cx="323850" cy="7277099"/>
        </a:xfrm>
        <a:prstGeom prst="rect">
          <a:avLst/>
        </a:prstGeom>
        <a:solidFill>
          <a:schemeClr val="accent5">
            <a:lumMod val="20000"/>
            <a:lumOff val="80000"/>
          </a:schemeClr>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○早出遅出労働（午前</a:t>
          </a:r>
          <a:r>
            <a:rPr lang="en-US" altLang="ja-JP" sz="1100" b="0" i="0" u="none" strike="noStrike" baseline="0">
              <a:solidFill>
                <a:srgbClr val="000000"/>
              </a:solidFill>
              <a:latin typeface="HGｺﾞｼｯｸM"/>
              <a:ea typeface="HGｺﾞｼｯｸM"/>
            </a:rPr>
            <a:t>7</a:t>
          </a:r>
          <a:r>
            <a:rPr lang="ja-JP" altLang="en-US" sz="1100" b="0" i="0" u="none" strike="noStrike" baseline="0">
              <a:solidFill>
                <a:srgbClr val="000000"/>
              </a:solidFill>
              <a:latin typeface="HGｺﾞｼｯｸM"/>
              <a:ea typeface="HGｺﾞｼｯｸM"/>
            </a:rPr>
            <a:t>時以後および午後</a:t>
          </a:r>
          <a:r>
            <a:rPr lang="en-US" altLang="ja-JP" sz="1100" b="0" i="0" u="none" strike="noStrike" baseline="0">
              <a:solidFill>
                <a:srgbClr val="000000"/>
              </a:solidFill>
              <a:latin typeface="HGｺﾞｼｯｸM"/>
              <a:ea typeface="HGｺﾞｼｯｸM"/>
            </a:rPr>
            <a:t>10</a:t>
          </a:r>
          <a:r>
            <a:rPr lang="ja-JP" altLang="en-US" sz="1100" b="0" i="0" u="none" strike="noStrike" baseline="0">
              <a:solidFill>
                <a:srgbClr val="000000"/>
              </a:solidFill>
              <a:latin typeface="HGｺﾞｼｯｸM"/>
              <a:ea typeface="HGｺﾞｼｯｸM"/>
            </a:rPr>
            <a:t>時以内に始業・終業時刻を設定）</a:t>
          </a:r>
        </a:p>
      </xdr:txBody>
    </xdr:sp>
    <xdr:clientData/>
  </xdr:twoCellAnchor>
  <xdr:twoCellAnchor>
    <xdr:from>
      <xdr:col>18</xdr:col>
      <xdr:colOff>9525</xdr:colOff>
      <xdr:row>33</xdr:row>
      <xdr:rowOff>0</xdr:rowOff>
    </xdr:from>
    <xdr:to>
      <xdr:col>18</xdr:col>
      <xdr:colOff>333375</xdr:colOff>
      <xdr:row>48</xdr:row>
      <xdr:rowOff>0</xdr:rowOff>
    </xdr:to>
    <xdr:sp macro="" textlink="">
      <xdr:nvSpPr>
        <xdr:cNvPr id="5143" name="正方形/長方形 16">
          <a:extLst>
            <a:ext uri="{FF2B5EF4-FFF2-40B4-BE49-F238E27FC236}">
              <a16:creationId xmlns:a16="http://schemas.microsoft.com/office/drawing/2014/main" id="{60D930A0-4F45-DFC5-AB09-B12AB410D004}"/>
            </a:ext>
          </a:extLst>
        </xdr:cNvPr>
        <xdr:cNvSpPr>
          <a:spLocks noChangeArrowheads="1"/>
        </xdr:cNvSpPr>
      </xdr:nvSpPr>
      <xdr:spPr bwMode="auto">
        <a:xfrm>
          <a:off x="9658350" y="9448800"/>
          <a:ext cx="323850" cy="7286625"/>
        </a:xfrm>
        <a:prstGeom prst="rect">
          <a:avLst/>
        </a:prstGeom>
        <a:solidFill>
          <a:schemeClr val="accent5">
            <a:lumMod val="20000"/>
            <a:lumOff val="80000"/>
          </a:schemeClr>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○時間外・休日・深夜労働の制限</a:t>
          </a:r>
        </a:p>
      </xdr:txBody>
    </xdr:sp>
    <xdr:clientData/>
  </xdr:twoCellAnchor>
  <xdr:twoCellAnchor>
    <xdr:from>
      <xdr:col>17</xdr:col>
      <xdr:colOff>219075</xdr:colOff>
      <xdr:row>50</xdr:row>
      <xdr:rowOff>200026</xdr:rowOff>
    </xdr:from>
    <xdr:to>
      <xdr:col>17</xdr:col>
      <xdr:colOff>400050</xdr:colOff>
      <xdr:row>50</xdr:row>
      <xdr:rowOff>293370</xdr:rowOff>
    </xdr:to>
    <xdr:sp macro="" textlink="">
      <xdr:nvSpPr>
        <xdr:cNvPr id="5263" name="二等辺三角形 20">
          <a:extLst>
            <a:ext uri="{FF2B5EF4-FFF2-40B4-BE49-F238E27FC236}">
              <a16:creationId xmlns:a16="http://schemas.microsoft.com/office/drawing/2014/main" id="{D49C2A33-C8E4-A157-C8C6-560DC4B3A243}"/>
            </a:ext>
          </a:extLst>
        </xdr:cNvPr>
        <xdr:cNvSpPr>
          <a:spLocks noChangeArrowheads="1"/>
        </xdr:cNvSpPr>
      </xdr:nvSpPr>
      <xdr:spPr bwMode="auto">
        <a:xfrm>
          <a:off x="9582150" y="17792701"/>
          <a:ext cx="180975" cy="93344"/>
        </a:xfrm>
        <a:prstGeom prst="triangle">
          <a:avLst>
            <a:gd name="adj" fmla="val 50000"/>
          </a:avLst>
        </a:prstGeom>
        <a:solidFill>
          <a:srgbClr val="FFC000"/>
        </a:solidFill>
        <a:ln w="9525" algn="ctr">
          <a:solidFill>
            <a:srgbClr val="FFC000"/>
          </a:solidFill>
          <a:round/>
          <a:headEnd/>
          <a:tailEnd/>
        </a:ln>
      </xdr:spPr>
    </xdr:sp>
    <xdr:clientData/>
  </xdr:twoCellAnchor>
  <xdr:twoCellAnchor>
    <xdr:from>
      <xdr:col>10</xdr:col>
      <xdr:colOff>180975</xdr:colOff>
      <xdr:row>33</xdr:row>
      <xdr:rowOff>0</xdr:rowOff>
    </xdr:from>
    <xdr:to>
      <xdr:col>11</xdr:col>
      <xdr:colOff>0</xdr:colOff>
      <xdr:row>44</xdr:row>
      <xdr:rowOff>9525</xdr:rowOff>
    </xdr:to>
    <xdr:sp macro="" textlink="">
      <xdr:nvSpPr>
        <xdr:cNvPr id="5145" name="正方形/長方形 21">
          <a:extLst>
            <a:ext uri="{FF2B5EF4-FFF2-40B4-BE49-F238E27FC236}">
              <a16:creationId xmlns:a16="http://schemas.microsoft.com/office/drawing/2014/main" id="{C5EFFE7C-243D-1875-94FD-4575F9365561}"/>
            </a:ext>
          </a:extLst>
        </xdr:cNvPr>
        <xdr:cNvSpPr>
          <a:spLocks noChangeArrowheads="1"/>
        </xdr:cNvSpPr>
      </xdr:nvSpPr>
      <xdr:spPr bwMode="auto">
        <a:xfrm>
          <a:off x="5791200" y="6877050"/>
          <a:ext cx="323850" cy="5581650"/>
        </a:xfrm>
        <a:prstGeom prst="rect">
          <a:avLst/>
        </a:prstGeom>
        <a:solidFill>
          <a:schemeClr val="accent5">
            <a:lumMod val="20000"/>
            <a:lumOff val="80000"/>
          </a:schemeClr>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○育児休業・出生時育児休業</a:t>
          </a:r>
        </a:p>
      </xdr:txBody>
    </xdr:sp>
    <xdr:clientData/>
  </xdr:twoCellAnchor>
  <xdr:twoCellAnchor>
    <xdr:from>
      <xdr:col>13</xdr:col>
      <xdr:colOff>314325</xdr:colOff>
      <xdr:row>33</xdr:row>
      <xdr:rowOff>1</xdr:rowOff>
    </xdr:from>
    <xdr:to>
      <xdr:col>14</xdr:col>
      <xdr:colOff>133350</xdr:colOff>
      <xdr:row>48</xdr:row>
      <xdr:rowOff>0</xdr:rowOff>
    </xdr:to>
    <xdr:sp macro="" textlink="">
      <xdr:nvSpPr>
        <xdr:cNvPr id="23" name="正方形/長方形 22">
          <a:extLst>
            <a:ext uri="{FF2B5EF4-FFF2-40B4-BE49-F238E27FC236}">
              <a16:creationId xmlns:a16="http://schemas.microsoft.com/office/drawing/2014/main" id="{11ED8317-E6C1-1870-F1CB-290C45ADBFBB}"/>
            </a:ext>
          </a:extLst>
        </xdr:cNvPr>
        <xdr:cNvSpPr/>
      </xdr:nvSpPr>
      <xdr:spPr bwMode="auto">
        <a:xfrm>
          <a:off x="7658100" y="10306051"/>
          <a:ext cx="323850" cy="7286624"/>
        </a:xfrm>
        <a:prstGeom prst="rect">
          <a:avLst/>
        </a:prstGeom>
        <a:solidFill>
          <a:schemeClr val="accent5">
            <a:lumMod val="20000"/>
            <a:lumOff val="8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vert="eaVert" wrap="square" lIns="18000" tIns="0" rIns="18000" bIns="0" rtlCol="0" anchor="ctr" anchorCtr="0" upright="1"/>
        <a:lstStyle/>
        <a:p>
          <a:pPr algn="l" rtl="0">
            <a:defRPr sz="1000"/>
          </a:pPr>
          <a:r>
            <a:rPr lang="ja-JP" altLang="en-US" sz="1100" b="0" i="0" u="none" strike="noStrike" baseline="0">
              <a:solidFill>
                <a:srgbClr val="000000"/>
              </a:solidFill>
              <a:latin typeface="HGｺﾞｼｯｸM"/>
              <a:ea typeface="HGｺﾞｼｯｸM"/>
            </a:rPr>
            <a:t>○育児部分休業　(１日２時間以内)</a:t>
          </a:r>
        </a:p>
      </xdr:txBody>
    </xdr:sp>
    <xdr:clientData/>
  </xdr:twoCellAnchor>
  <xdr:twoCellAnchor>
    <xdr:from>
      <xdr:col>12</xdr:col>
      <xdr:colOff>266700</xdr:colOff>
      <xdr:row>33</xdr:row>
      <xdr:rowOff>0</xdr:rowOff>
    </xdr:from>
    <xdr:to>
      <xdr:col>13</xdr:col>
      <xdr:colOff>85725</xdr:colOff>
      <xdr:row>48</xdr:row>
      <xdr:rowOff>0</xdr:rowOff>
    </xdr:to>
    <xdr:sp macro="" textlink="">
      <xdr:nvSpPr>
        <xdr:cNvPr id="5147" name="正方形/長方形 23">
          <a:extLst>
            <a:ext uri="{FF2B5EF4-FFF2-40B4-BE49-F238E27FC236}">
              <a16:creationId xmlns:a16="http://schemas.microsoft.com/office/drawing/2014/main" id="{DE6FF435-BF61-FEE3-B30D-2910A1231696}"/>
            </a:ext>
          </a:extLst>
        </xdr:cNvPr>
        <xdr:cNvSpPr>
          <a:spLocks noChangeArrowheads="1"/>
        </xdr:cNvSpPr>
      </xdr:nvSpPr>
      <xdr:spPr bwMode="auto">
        <a:xfrm>
          <a:off x="7077587" y="10364839"/>
          <a:ext cx="320880" cy="7312742"/>
        </a:xfrm>
        <a:prstGeom prst="rect">
          <a:avLst/>
        </a:prstGeom>
        <a:solidFill>
          <a:schemeClr val="accent5">
            <a:lumMod val="20000"/>
            <a:lumOff val="80000"/>
          </a:schemeClr>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○育児短時間勤務（勤務形態の変更）</a:t>
          </a:r>
        </a:p>
      </xdr:txBody>
    </xdr:sp>
    <xdr:clientData/>
  </xdr:twoCellAnchor>
  <xdr:twoCellAnchor>
    <xdr:from>
      <xdr:col>10</xdr:col>
      <xdr:colOff>171450</xdr:colOff>
      <xdr:row>44</xdr:row>
      <xdr:rowOff>47625</xdr:rowOff>
    </xdr:from>
    <xdr:to>
      <xdr:col>10</xdr:col>
      <xdr:colOff>495300</xdr:colOff>
      <xdr:row>44</xdr:row>
      <xdr:rowOff>161925</xdr:rowOff>
    </xdr:to>
    <xdr:sp macro="" textlink="">
      <xdr:nvSpPr>
        <xdr:cNvPr id="5267" name="二等辺三角形 26">
          <a:extLst>
            <a:ext uri="{FF2B5EF4-FFF2-40B4-BE49-F238E27FC236}">
              <a16:creationId xmlns:a16="http://schemas.microsoft.com/office/drawing/2014/main" id="{43AFC2B1-77AC-E171-0614-1472E8ED5A6E}"/>
            </a:ext>
          </a:extLst>
        </xdr:cNvPr>
        <xdr:cNvSpPr>
          <a:spLocks noChangeArrowheads="1"/>
        </xdr:cNvSpPr>
      </xdr:nvSpPr>
      <xdr:spPr bwMode="auto">
        <a:xfrm>
          <a:off x="5781675" y="15068550"/>
          <a:ext cx="323850" cy="114300"/>
        </a:xfrm>
        <a:prstGeom prst="triangle">
          <a:avLst>
            <a:gd name="adj" fmla="val 50000"/>
          </a:avLst>
        </a:prstGeom>
        <a:solidFill>
          <a:srgbClr val="FFC000"/>
        </a:solidFill>
        <a:ln w="9525" algn="ctr">
          <a:solidFill>
            <a:srgbClr val="FFC000"/>
          </a:solidFill>
          <a:round/>
          <a:headEnd/>
          <a:tailEnd/>
        </a:ln>
      </xdr:spPr>
    </xdr:sp>
    <xdr:clientData/>
  </xdr:twoCellAnchor>
  <xdr:twoCellAnchor>
    <xdr:from>
      <xdr:col>12</xdr:col>
      <xdr:colOff>266700</xdr:colOff>
      <xdr:row>48</xdr:row>
      <xdr:rowOff>16182</xdr:rowOff>
    </xdr:from>
    <xdr:to>
      <xdr:col>13</xdr:col>
      <xdr:colOff>85725</xdr:colOff>
      <xdr:row>48</xdr:row>
      <xdr:rowOff>130482</xdr:rowOff>
    </xdr:to>
    <xdr:sp macro="" textlink="">
      <xdr:nvSpPr>
        <xdr:cNvPr id="5269" name="二等辺三角形 28">
          <a:extLst>
            <a:ext uri="{FF2B5EF4-FFF2-40B4-BE49-F238E27FC236}">
              <a16:creationId xmlns:a16="http://schemas.microsoft.com/office/drawing/2014/main" id="{F2DC668D-B91D-D1B9-E144-260076EEEE61}"/>
            </a:ext>
          </a:extLst>
        </xdr:cNvPr>
        <xdr:cNvSpPr>
          <a:spLocks noChangeArrowheads="1"/>
        </xdr:cNvSpPr>
      </xdr:nvSpPr>
      <xdr:spPr bwMode="auto">
        <a:xfrm>
          <a:off x="7077587" y="16833440"/>
          <a:ext cx="320880" cy="114300"/>
        </a:xfrm>
        <a:prstGeom prst="triangle">
          <a:avLst>
            <a:gd name="adj" fmla="val 50000"/>
          </a:avLst>
        </a:prstGeom>
        <a:solidFill>
          <a:srgbClr val="FFC000"/>
        </a:solidFill>
        <a:ln w="9525" algn="ctr">
          <a:solidFill>
            <a:srgbClr val="FFC000"/>
          </a:solidFill>
          <a:round/>
          <a:headEnd/>
          <a:tailEnd/>
        </a:ln>
      </xdr:spPr>
    </xdr:sp>
    <xdr:clientData/>
  </xdr:twoCellAnchor>
  <xdr:twoCellAnchor>
    <xdr:from>
      <xdr:col>11</xdr:col>
      <xdr:colOff>219075</xdr:colOff>
      <xdr:row>33</xdr:row>
      <xdr:rowOff>1</xdr:rowOff>
    </xdr:from>
    <xdr:to>
      <xdr:col>12</xdr:col>
      <xdr:colOff>38100</xdr:colOff>
      <xdr:row>38</xdr:row>
      <xdr:rowOff>0</xdr:rowOff>
    </xdr:to>
    <xdr:sp macro="" textlink="">
      <xdr:nvSpPr>
        <xdr:cNvPr id="5151" name="正方形/長方形 12">
          <a:extLst>
            <a:ext uri="{FF2B5EF4-FFF2-40B4-BE49-F238E27FC236}">
              <a16:creationId xmlns:a16="http://schemas.microsoft.com/office/drawing/2014/main" id="{CD3A437C-2E38-E577-41CD-679FC70F31A5}"/>
            </a:ext>
          </a:extLst>
        </xdr:cNvPr>
        <xdr:cNvSpPr>
          <a:spLocks noChangeArrowheads="1"/>
        </xdr:cNvSpPr>
      </xdr:nvSpPr>
      <xdr:spPr bwMode="auto">
        <a:xfrm>
          <a:off x="6334125" y="9448801"/>
          <a:ext cx="323850" cy="2143124"/>
        </a:xfrm>
        <a:prstGeom prst="rect">
          <a:avLst/>
        </a:prstGeom>
        <a:solidFill>
          <a:schemeClr val="accent5">
            <a:lumMod val="20000"/>
            <a:lumOff val="80000"/>
          </a:schemeClr>
        </a:solidFill>
        <a:ln w="9525" algn="ctr">
          <a:solidFill>
            <a:srgbClr xmlns:mc="http://schemas.openxmlformats.org/markup-compatibility/2006" xmlns:a14="http://schemas.microsoft.com/office/drawing/2010/main" val="000000" mc:Ignorable="a14" a14:legacySpreadsheetColorIndex="64"/>
          </a:solidFill>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○出生時育休中の就業</a:t>
          </a:r>
        </a:p>
      </xdr:txBody>
    </xdr:sp>
    <xdr:clientData/>
  </xdr:twoCellAnchor>
  <xdr:twoCellAnchor>
    <xdr:from>
      <xdr:col>7</xdr:col>
      <xdr:colOff>228599</xdr:colOff>
      <xdr:row>26</xdr:row>
      <xdr:rowOff>352425</xdr:rowOff>
    </xdr:from>
    <xdr:to>
      <xdr:col>7</xdr:col>
      <xdr:colOff>314324</xdr:colOff>
      <xdr:row>27</xdr:row>
      <xdr:rowOff>114300</xdr:rowOff>
    </xdr:to>
    <xdr:sp macro="" textlink="">
      <xdr:nvSpPr>
        <xdr:cNvPr id="5274" name="Line 35">
          <a:extLst>
            <a:ext uri="{FF2B5EF4-FFF2-40B4-BE49-F238E27FC236}">
              <a16:creationId xmlns:a16="http://schemas.microsoft.com/office/drawing/2014/main" id="{A048863A-62B5-3416-4A1C-0754205EF4FA}"/>
            </a:ext>
          </a:extLst>
        </xdr:cNvPr>
        <xdr:cNvSpPr>
          <a:spLocks noChangeShapeType="1"/>
        </xdr:cNvSpPr>
      </xdr:nvSpPr>
      <xdr:spPr bwMode="auto">
        <a:xfrm flipV="1">
          <a:off x="4543424" y="7658100"/>
          <a:ext cx="85725"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180974</xdr:colOff>
      <xdr:row>26</xdr:row>
      <xdr:rowOff>361949</xdr:rowOff>
    </xdr:from>
    <xdr:to>
      <xdr:col>8</xdr:col>
      <xdr:colOff>266699</xdr:colOff>
      <xdr:row>27</xdr:row>
      <xdr:rowOff>95249</xdr:rowOff>
    </xdr:to>
    <xdr:sp macro="" textlink="">
      <xdr:nvSpPr>
        <xdr:cNvPr id="5275" name="Line 36">
          <a:extLst>
            <a:ext uri="{FF2B5EF4-FFF2-40B4-BE49-F238E27FC236}">
              <a16:creationId xmlns:a16="http://schemas.microsoft.com/office/drawing/2014/main" id="{6A56D096-9EE6-0610-D331-0F3DF024FCE9}"/>
            </a:ext>
          </a:extLst>
        </xdr:cNvPr>
        <xdr:cNvSpPr>
          <a:spLocks noChangeShapeType="1"/>
        </xdr:cNvSpPr>
      </xdr:nvSpPr>
      <xdr:spPr bwMode="auto">
        <a:xfrm flipH="1" flipV="1">
          <a:off x="5000624" y="7667624"/>
          <a:ext cx="85725"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142875</xdr:colOff>
      <xdr:row>25</xdr:row>
      <xdr:rowOff>381000</xdr:rowOff>
    </xdr:from>
    <xdr:to>
      <xdr:col>8</xdr:col>
      <xdr:colOff>485775</xdr:colOff>
      <xdr:row>26</xdr:row>
      <xdr:rowOff>361950</xdr:rowOff>
    </xdr:to>
    <xdr:sp macro="" textlink="">
      <xdr:nvSpPr>
        <xdr:cNvPr id="5157" name="Text Box 37">
          <a:extLst>
            <a:ext uri="{FF2B5EF4-FFF2-40B4-BE49-F238E27FC236}">
              <a16:creationId xmlns:a16="http://schemas.microsoft.com/office/drawing/2014/main" id="{ACB5ECDF-9914-86EB-1A6F-F0487B06B5C8}"/>
            </a:ext>
          </a:extLst>
        </xdr:cNvPr>
        <xdr:cNvSpPr txBox="1">
          <a:spLocks noChangeArrowheads="1"/>
        </xdr:cNvSpPr>
      </xdr:nvSpPr>
      <xdr:spPr bwMode="auto">
        <a:xfrm>
          <a:off x="4457700" y="7258050"/>
          <a:ext cx="847725"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IPAexゴシック"/>
              <a:ea typeface="IPAexゴシック"/>
            </a:rPr>
            <a:t>多胎妊娠の場合</a:t>
          </a:r>
        </a:p>
      </xdr:txBody>
    </xdr:sp>
    <xdr:clientData/>
  </xdr:twoCellAnchor>
  <xdr:twoCellAnchor>
    <xdr:from>
      <xdr:col>3</xdr:col>
      <xdr:colOff>495300</xdr:colOff>
      <xdr:row>26</xdr:row>
      <xdr:rowOff>228600</xdr:rowOff>
    </xdr:from>
    <xdr:to>
      <xdr:col>3</xdr:col>
      <xdr:colOff>495300</xdr:colOff>
      <xdr:row>27</xdr:row>
      <xdr:rowOff>142875</xdr:rowOff>
    </xdr:to>
    <xdr:sp macro="" textlink="">
      <xdr:nvSpPr>
        <xdr:cNvPr id="3" name="Rectangle 16">
          <a:extLst>
            <a:ext uri="{FF2B5EF4-FFF2-40B4-BE49-F238E27FC236}">
              <a16:creationId xmlns:a16="http://schemas.microsoft.com/office/drawing/2014/main" id="{21DB16E9-05B1-1CCC-42C7-B482725E3EC5}"/>
            </a:ext>
          </a:extLst>
        </xdr:cNvPr>
        <xdr:cNvSpPr>
          <a:spLocks noChangeArrowheads="1"/>
        </xdr:cNvSpPr>
      </xdr:nvSpPr>
      <xdr:spPr bwMode="auto">
        <a:xfrm>
          <a:off x="2543175" y="4895850"/>
          <a:ext cx="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0" rIns="18000" bIns="0"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8</xdr:col>
      <xdr:colOff>333372</xdr:colOff>
      <xdr:row>29</xdr:row>
      <xdr:rowOff>286773</xdr:rowOff>
    </xdr:from>
    <xdr:to>
      <xdr:col>9</xdr:col>
      <xdr:colOff>122902</xdr:colOff>
      <xdr:row>31</xdr:row>
      <xdr:rowOff>47624</xdr:rowOff>
    </xdr:to>
    <xdr:sp macro="" textlink="">
      <xdr:nvSpPr>
        <xdr:cNvPr id="5284" name="Line 35">
          <a:extLst>
            <a:ext uri="{FF2B5EF4-FFF2-40B4-BE49-F238E27FC236}">
              <a16:creationId xmlns:a16="http://schemas.microsoft.com/office/drawing/2014/main" id="{E59F07FF-A616-C610-5AA5-44433AAFF459}"/>
            </a:ext>
          </a:extLst>
        </xdr:cNvPr>
        <xdr:cNvSpPr>
          <a:spLocks noChangeShapeType="1"/>
        </xdr:cNvSpPr>
      </xdr:nvSpPr>
      <xdr:spPr bwMode="auto">
        <a:xfrm flipH="1">
          <a:off x="5136840" y="8930967"/>
          <a:ext cx="291385" cy="6211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109793</xdr:colOff>
      <xdr:row>29</xdr:row>
      <xdr:rowOff>39534</xdr:rowOff>
    </xdr:from>
    <xdr:to>
      <xdr:col>13</xdr:col>
      <xdr:colOff>376493</xdr:colOff>
      <xdr:row>30</xdr:row>
      <xdr:rowOff>9423</xdr:rowOff>
    </xdr:to>
    <xdr:sp macro="" textlink="">
      <xdr:nvSpPr>
        <xdr:cNvPr id="4" name="Text Box 37">
          <a:extLst>
            <a:ext uri="{FF2B5EF4-FFF2-40B4-BE49-F238E27FC236}">
              <a16:creationId xmlns:a16="http://schemas.microsoft.com/office/drawing/2014/main" id="{F99EAA0F-60F1-EA59-3962-BE7EC4FCED1B}"/>
            </a:ext>
          </a:extLst>
        </xdr:cNvPr>
        <xdr:cNvSpPr txBox="1">
          <a:spLocks noChangeArrowheads="1"/>
        </xdr:cNvSpPr>
      </xdr:nvSpPr>
      <xdr:spPr bwMode="auto">
        <a:xfrm>
          <a:off x="5415116" y="8683728"/>
          <a:ext cx="2274119"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300"/>
            </a:lnSpc>
            <a:defRPr sz="1000"/>
          </a:pPr>
          <a:r>
            <a:rPr lang="ja-JP" altLang="en-US" sz="1100" b="0" i="0" u="none" strike="noStrike" baseline="0">
              <a:solidFill>
                <a:srgbClr val="000000"/>
              </a:solidFill>
              <a:latin typeface="HGｺﾞｼｯｸM"/>
              <a:ea typeface="HGｺﾞｼｯｸM"/>
            </a:rPr>
            <a:t>産前期間中の取得は、上の子(未就学児)を養育している場合</a:t>
          </a:r>
        </a:p>
      </xdr:txBody>
    </xdr:sp>
    <xdr:clientData/>
  </xdr:twoCellAnchor>
  <xdr:twoCellAnchor>
    <xdr:from>
      <xdr:col>8</xdr:col>
      <xdr:colOff>104775</xdr:colOff>
      <xdr:row>31</xdr:row>
      <xdr:rowOff>9524</xdr:rowOff>
    </xdr:from>
    <xdr:to>
      <xdr:col>8</xdr:col>
      <xdr:colOff>428625</xdr:colOff>
      <xdr:row>41</xdr:row>
      <xdr:rowOff>430160</xdr:rowOff>
    </xdr:to>
    <xdr:sp macro="" textlink="">
      <xdr:nvSpPr>
        <xdr:cNvPr id="5288" name="正方形/長方形 10">
          <a:extLst>
            <a:ext uri="{FF2B5EF4-FFF2-40B4-BE49-F238E27FC236}">
              <a16:creationId xmlns:a16="http://schemas.microsoft.com/office/drawing/2014/main" id="{2CF4A8AF-8021-3FCB-0965-A832E0724E08}"/>
            </a:ext>
          </a:extLst>
        </xdr:cNvPr>
        <xdr:cNvSpPr>
          <a:spLocks noChangeArrowheads="1"/>
        </xdr:cNvSpPr>
      </xdr:nvSpPr>
      <xdr:spPr bwMode="auto">
        <a:xfrm>
          <a:off x="4908243" y="9514040"/>
          <a:ext cx="323850" cy="4722249"/>
        </a:xfrm>
        <a:prstGeom prst="rect">
          <a:avLst/>
        </a:prstGeom>
        <a:solidFill>
          <a:schemeClr val="accent6">
            <a:lumMod val="20000"/>
            <a:lumOff val="80000"/>
          </a:schemeClr>
        </a:solidFill>
        <a:ln w="9525" algn="ctr">
          <a:solidFill>
            <a:srgbClr val="000000"/>
          </a:solidFill>
          <a:prstDash val="solid"/>
          <a:round/>
          <a:headEnd/>
          <a:tailEnd/>
        </a:ln>
      </xdr:spPr>
      <xdr:txBody>
        <a:bodyPr vertOverflow="clip" vert="wordArtVertRtl" wrap="square" lIns="18000" tIns="0" rIns="18000" bIns="0" anchor="ctr" upright="1"/>
        <a:lstStyle/>
        <a:p>
          <a:pPr algn="l" rtl="0">
            <a:defRPr sz="1000"/>
          </a:pPr>
          <a:r>
            <a:rPr lang="ja-JP" altLang="en-US" sz="1100" b="0" i="0" u="none" strike="noStrike" baseline="0">
              <a:solidFill>
                <a:srgbClr val="000000"/>
              </a:solidFill>
              <a:latin typeface="HGｺﾞｼｯｸM"/>
              <a:ea typeface="HGｺﾞｼｯｸM"/>
            </a:rPr>
            <a:t>○出産に伴う子の養育休暇(5日)</a:t>
          </a:r>
        </a:p>
      </xdr:txBody>
    </xdr:sp>
    <xdr:clientData/>
  </xdr:twoCellAnchor>
  <xdr:twoCellAnchor>
    <xdr:from>
      <xdr:col>11</xdr:col>
      <xdr:colOff>219075</xdr:colOff>
      <xdr:row>38</xdr:row>
      <xdr:rowOff>28575</xdr:rowOff>
    </xdr:from>
    <xdr:to>
      <xdr:col>12</xdr:col>
      <xdr:colOff>38100</xdr:colOff>
      <xdr:row>38</xdr:row>
      <xdr:rowOff>142875</xdr:rowOff>
    </xdr:to>
    <xdr:sp macro="" textlink="">
      <xdr:nvSpPr>
        <xdr:cNvPr id="6" name="二等辺三角形 26">
          <a:extLst>
            <a:ext uri="{FF2B5EF4-FFF2-40B4-BE49-F238E27FC236}">
              <a16:creationId xmlns:a16="http://schemas.microsoft.com/office/drawing/2014/main" id="{EB7D8967-01A9-4641-AF4A-FD580684B09C}"/>
            </a:ext>
          </a:extLst>
        </xdr:cNvPr>
        <xdr:cNvSpPr>
          <a:spLocks noChangeArrowheads="1"/>
        </xdr:cNvSpPr>
      </xdr:nvSpPr>
      <xdr:spPr bwMode="auto">
        <a:xfrm>
          <a:off x="6334125" y="11620500"/>
          <a:ext cx="323850" cy="114300"/>
        </a:xfrm>
        <a:prstGeom prst="triangle">
          <a:avLst>
            <a:gd name="adj" fmla="val 50000"/>
          </a:avLst>
        </a:prstGeom>
        <a:solidFill>
          <a:srgbClr val="FFC000"/>
        </a:solidFill>
        <a:ln w="9525" algn="ctr">
          <a:solidFill>
            <a:srgbClr val="FFC000"/>
          </a:solidFill>
          <a:round/>
          <a:headEnd/>
          <a:tailEnd/>
        </a:ln>
      </xdr:spPr>
    </xdr:sp>
    <xdr:clientData/>
  </xdr:twoCellAnchor>
  <xdr:twoCellAnchor editAs="oneCell">
    <xdr:from>
      <xdr:col>0</xdr:col>
      <xdr:colOff>142875</xdr:colOff>
      <xdr:row>0</xdr:row>
      <xdr:rowOff>66675</xdr:rowOff>
    </xdr:from>
    <xdr:to>
      <xdr:col>2</xdr:col>
      <xdr:colOff>452633</xdr:colOff>
      <xdr:row>3</xdr:row>
      <xdr:rowOff>104775</xdr:rowOff>
    </xdr:to>
    <xdr:pic>
      <xdr:nvPicPr>
        <xdr:cNvPr id="7" name="図 6">
          <a:extLst>
            <a:ext uri="{FF2B5EF4-FFF2-40B4-BE49-F238E27FC236}">
              <a16:creationId xmlns:a16="http://schemas.microsoft.com/office/drawing/2014/main" id="{21D66A7B-39F2-879F-43FF-6843334844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66675"/>
          <a:ext cx="1662308"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343617</xdr:colOff>
      <xdr:row>43</xdr:row>
      <xdr:rowOff>288540</xdr:rowOff>
    </xdr:from>
    <xdr:to>
      <xdr:col>9</xdr:col>
      <xdr:colOff>181692</xdr:colOff>
      <xdr:row>48</xdr:row>
      <xdr:rowOff>10241</xdr:rowOff>
    </xdr:to>
    <xdr:grpSp>
      <xdr:nvGrpSpPr>
        <xdr:cNvPr id="16" name="グループ化 15">
          <a:extLst>
            <a:ext uri="{FF2B5EF4-FFF2-40B4-BE49-F238E27FC236}">
              <a16:creationId xmlns:a16="http://schemas.microsoft.com/office/drawing/2014/main" id="{2F992E4E-9536-E76A-7A34-D47D6B9984F3}"/>
            </a:ext>
          </a:extLst>
        </xdr:cNvPr>
        <xdr:cNvGrpSpPr/>
      </xdr:nvGrpSpPr>
      <xdr:grpSpPr>
        <a:xfrm>
          <a:off x="3139665" y="14954992"/>
          <a:ext cx="2347350" cy="1872507"/>
          <a:chOff x="3133724" y="14095313"/>
          <a:chExt cx="2381641" cy="1844312"/>
        </a:xfrm>
      </xdr:grpSpPr>
      <xdr:sp macro="" textlink="">
        <xdr:nvSpPr>
          <xdr:cNvPr id="14" name="吹き出し: 線 13">
            <a:extLst>
              <a:ext uri="{FF2B5EF4-FFF2-40B4-BE49-F238E27FC236}">
                <a16:creationId xmlns:a16="http://schemas.microsoft.com/office/drawing/2014/main" id="{D6BE53C2-F42E-DECE-5841-A5EFAAD06EFA}"/>
              </a:ext>
            </a:extLst>
          </xdr:cNvPr>
          <xdr:cNvSpPr/>
        </xdr:nvSpPr>
        <xdr:spPr>
          <a:xfrm rot="10800000">
            <a:off x="3133724" y="14097000"/>
            <a:ext cx="2333625" cy="1771650"/>
          </a:xfrm>
          <a:prstGeom prst="borderCallout1">
            <a:avLst>
              <a:gd name="adj1" fmla="val 100399"/>
              <a:gd name="adj2" fmla="val -1169"/>
              <a:gd name="adj3" fmla="val 206942"/>
              <a:gd name="adj4" fmla="val -32327"/>
            </a:avLst>
          </a:prstGeom>
          <a:solidFill>
            <a:schemeClr val="tx2">
              <a:lumMod val="10000"/>
              <a:lumOff val="9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5" name="テキスト ボックス 14">
            <a:extLst>
              <a:ext uri="{FF2B5EF4-FFF2-40B4-BE49-F238E27FC236}">
                <a16:creationId xmlns:a16="http://schemas.microsoft.com/office/drawing/2014/main" id="{A7A37435-86FA-AE70-B7FA-E5D92A7B2D88}"/>
              </a:ext>
            </a:extLst>
          </xdr:cNvPr>
          <xdr:cNvSpPr txBox="1"/>
        </xdr:nvSpPr>
        <xdr:spPr>
          <a:xfrm>
            <a:off x="3162301" y="14095313"/>
            <a:ext cx="2353064" cy="184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50" b="0" i="0" baseline="0">
                <a:solidFill>
                  <a:schemeClr val="dk1"/>
                </a:solidFill>
                <a:effectLst/>
                <a:latin typeface="+mn-lt"/>
                <a:ea typeface="+mn-ea"/>
                <a:cs typeface="+mn-cs"/>
              </a:rPr>
              <a:t>R4.10.1</a:t>
            </a:r>
            <a:r>
              <a:rPr lang="ja-JP" altLang="en-US" sz="1050" b="0" i="0" baseline="0">
                <a:solidFill>
                  <a:schemeClr val="dk1"/>
                </a:solidFill>
                <a:effectLst/>
                <a:latin typeface="+mn-lt"/>
                <a:ea typeface="+mn-ea"/>
                <a:cs typeface="+mn-cs"/>
              </a:rPr>
              <a:t>から、</a:t>
            </a:r>
            <a:r>
              <a:rPr lang="ja-JP" altLang="ja-JP" sz="1050" b="0" i="0" baseline="0">
                <a:solidFill>
                  <a:schemeClr val="dk1"/>
                </a:solidFill>
                <a:effectLst/>
                <a:latin typeface="+mn-lt"/>
                <a:ea typeface="+mn-ea"/>
                <a:cs typeface="+mn-cs"/>
              </a:rPr>
              <a:t>原則１回のみ取得できる育児休業が２回まで取得可能となりました。</a:t>
            </a:r>
            <a:endParaRPr lang="en-US" altLang="ja-JP" sz="105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50" b="0" i="0" baseline="0">
                <a:solidFill>
                  <a:schemeClr val="dk1"/>
                </a:solidFill>
                <a:effectLst/>
                <a:latin typeface="+mn-lt"/>
                <a:ea typeface="+mn-ea"/>
                <a:cs typeface="+mn-cs"/>
              </a:rPr>
              <a:t>また、</a:t>
            </a:r>
            <a:r>
              <a:rPr lang="ja-JP" altLang="ja-JP" sz="1050" b="0" i="0" baseline="0">
                <a:solidFill>
                  <a:schemeClr val="dk1"/>
                </a:solidFill>
                <a:effectLst/>
                <a:latin typeface="+mn-lt"/>
                <a:ea typeface="+mn-ea"/>
                <a:cs typeface="+mn-cs"/>
              </a:rPr>
              <a:t>これとは別に、男性の場合、出産後８週間までの期間内で、２回まで育児休業を取得可能です</a:t>
            </a:r>
            <a:r>
              <a:rPr lang="ja-JP" altLang="en-US" sz="1050" b="0" i="0" baseline="0">
                <a:solidFill>
                  <a:schemeClr val="dk1"/>
                </a:solidFill>
                <a:effectLst/>
                <a:latin typeface="+mn-lt"/>
                <a:ea typeface="+mn-ea"/>
                <a:cs typeface="+mn-cs"/>
              </a:rPr>
              <a:t>。</a:t>
            </a:r>
            <a:endParaRPr lang="en-US" altLang="ja-JP" sz="1050" b="0" i="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5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出生時育休</a:t>
            </a:r>
            <a:r>
              <a:rPr lang="en-US" altLang="ja-JP" sz="105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産後パパ育休</a:t>
            </a:r>
            <a:r>
              <a:rPr lang="ja-JP" altLang="ja-JP" sz="1050" b="0" i="0" baseline="0">
                <a:solidFill>
                  <a:schemeClr val="dk1"/>
                </a:solidFill>
                <a:effectLst/>
                <a:latin typeface="+mn-lt"/>
                <a:ea typeface="+mn-ea"/>
                <a:cs typeface="+mn-cs"/>
              </a:rPr>
              <a:t>）</a:t>
            </a:r>
            <a:endParaRPr lang="ja-JP" altLang="ja-JP" sz="1050">
              <a:effectLst/>
            </a:endParaRPr>
          </a:p>
          <a:p>
            <a:endParaRPr kumimoji="1" lang="ja-JP" altLang="en-US" sz="1000" kern="1200"/>
          </a:p>
        </xdr:txBody>
      </xdr:sp>
    </xdr:grpSp>
    <xdr:clientData/>
  </xdr:twoCellAnchor>
  <xdr:twoCellAnchor>
    <xdr:from>
      <xdr:col>13</xdr:col>
      <xdr:colOff>313608</xdr:colOff>
      <xdr:row>48</xdr:row>
      <xdr:rowOff>27858</xdr:rowOff>
    </xdr:from>
    <xdr:to>
      <xdr:col>14</xdr:col>
      <xdr:colOff>132633</xdr:colOff>
      <xdr:row>48</xdr:row>
      <xdr:rowOff>142158</xdr:rowOff>
    </xdr:to>
    <xdr:sp macro="" textlink="">
      <xdr:nvSpPr>
        <xdr:cNvPr id="17" name="二等辺三角形 28">
          <a:extLst>
            <a:ext uri="{FF2B5EF4-FFF2-40B4-BE49-F238E27FC236}">
              <a16:creationId xmlns:a16="http://schemas.microsoft.com/office/drawing/2014/main" id="{82CA1C41-F5C8-4947-8E38-53ED7C821011}"/>
            </a:ext>
          </a:extLst>
        </xdr:cNvPr>
        <xdr:cNvSpPr>
          <a:spLocks noChangeArrowheads="1"/>
        </xdr:cNvSpPr>
      </xdr:nvSpPr>
      <xdr:spPr bwMode="auto">
        <a:xfrm>
          <a:off x="7626350" y="16845116"/>
          <a:ext cx="320880" cy="114300"/>
        </a:xfrm>
        <a:prstGeom prst="triangle">
          <a:avLst>
            <a:gd name="adj" fmla="val 50000"/>
          </a:avLst>
        </a:prstGeom>
        <a:solidFill>
          <a:srgbClr val="FFC000"/>
        </a:solidFill>
        <a:ln w="9525" algn="ctr">
          <a:solidFill>
            <a:srgbClr val="FFC000"/>
          </a:solidFill>
          <a:round/>
          <a:headEnd/>
          <a:tailEnd/>
        </a:ln>
      </xdr:spPr>
    </xdr:sp>
    <xdr:clientData/>
  </xdr:twoCellAnchor>
  <xdr:twoCellAnchor>
    <xdr:from>
      <xdr:col>17</xdr:col>
      <xdr:colOff>333374</xdr:colOff>
      <xdr:row>50</xdr:row>
      <xdr:rowOff>95250</xdr:rowOff>
    </xdr:from>
    <xdr:to>
      <xdr:col>20</xdr:col>
      <xdr:colOff>9524</xdr:colOff>
      <xdr:row>51</xdr:row>
      <xdr:rowOff>0</xdr:rowOff>
    </xdr:to>
    <xdr:sp macro="" textlink="">
      <xdr:nvSpPr>
        <xdr:cNvPr id="18" name="テキスト ボックス 17">
          <a:extLst>
            <a:ext uri="{FF2B5EF4-FFF2-40B4-BE49-F238E27FC236}">
              <a16:creationId xmlns:a16="http://schemas.microsoft.com/office/drawing/2014/main" id="{9DB4146A-0126-4019-8E9F-CB31E98D37B1}"/>
            </a:ext>
          </a:extLst>
        </xdr:cNvPr>
        <xdr:cNvSpPr txBox="1"/>
      </xdr:nvSpPr>
      <xdr:spPr>
        <a:xfrm>
          <a:off x="9696449" y="17687925"/>
          <a:ext cx="11906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給与影響あり</a:t>
          </a:r>
        </a:p>
      </xdr:txBody>
    </xdr:sp>
    <xdr:clientData/>
  </xdr:twoCellAnchor>
  <xdr:twoCellAnchor>
    <xdr:from>
      <xdr:col>16</xdr:col>
      <xdr:colOff>494582</xdr:colOff>
      <xdr:row>50</xdr:row>
      <xdr:rowOff>134785</xdr:rowOff>
    </xdr:from>
    <xdr:to>
      <xdr:col>17</xdr:col>
      <xdr:colOff>275508</xdr:colOff>
      <xdr:row>51</xdr:row>
      <xdr:rowOff>20485</xdr:rowOff>
    </xdr:to>
    <xdr:sp macro="" textlink="">
      <xdr:nvSpPr>
        <xdr:cNvPr id="20" name="テキスト ボックス 19">
          <a:extLst>
            <a:ext uri="{FF2B5EF4-FFF2-40B4-BE49-F238E27FC236}">
              <a16:creationId xmlns:a16="http://schemas.microsoft.com/office/drawing/2014/main" id="{174A9655-9D99-4DBD-B39F-DF2E56FE613A}"/>
            </a:ext>
          </a:extLst>
        </xdr:cNvPr>
        <xdr:cNvSpPr txBox="1"/>
      </xdr:nvSpPr>
      <xdr:spPr>
        <a:xfrm>
          <a:off x="9312888" y="17812366"/>
          <a:ext cx="282781" cy="223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solidFill>
                <a:srgbClr val="FF0000"/>
              </a:solidFill>
            </a:rPr>
            <a:t>※</a:t>
          </a:r>
          <a:endParaRPr kumimoji="1" lang="ja-JP" altLang="en-US" sz="1100" kern="1200">
            <a:solidFill>
              <a:srgbClr val="FF0000"/>
            </a:solidFill>
          </a:endParaRPr>
        </a:p>
      </xdr:txBody>
    </xdr:sp>
    <xdr:clientData/>
  </xdr:twoCellAnchor>
  <xdr:twoCellAnchor>
    <xdr:from>
      <xdr:col>1</xdr:col>
      <xdr:colOff>614106</xdr:colOff>
      <xdr:row>77</xdr:row>
      <xdr:rowOff>490179</xdr:rowOff>
    </xdr:from>
    <xdr:to>
      <xdr:col>1</xdr:col>
      <xdr:colOff>728406</xdr:colOff>
      <xdr:row>78</xdr:row>
      <xdr:rowOff>61656</xdr:rowOff>
    </xdr:to>
    <xdr:sp macro="" textlink="">
      <xdr:nvSpPr>
        <xdr:cNvPr id="21" name="二等辺三角形 29">
          <a:extLst>
            <a:ext uri="{FF2B5EF4-FFF2-40B4-BE49-F238E27FC236}">
              <a16:creationId xmlns:a16="http://schemas.microsoft.com/office/drawing/2014/main" id="{BE0CF155-CEB2-4371-BF3D-D3497B398D4D}"/>
            </a:ext>
          </a:extLst>
        </xdr:cNvPr>
        <xdr:cNvSpPr>
          <a:spLocks noChangeArrowheads="1"/>
        </xdr:cNvSpPr>
      </xdr:nvSpPr>
      <xdr:spPr bwMode="auto">
        <a:xfrm>
          <a:off x="890638" y="27979534"/>
          <a:ext cx="114300" cy="114299"/>
        </a:xfrm>
        <a:prstGeom prst="triangle">
          <a:avLst>
            <a:gd name="adj" fmla="val 50000"/>
          </a:avLst>
        </a:prstGeom>
        <a:solidFill>
          <a:srgbClr val="FFC000"/>
        </a:solidFill>
        <a:ln w="9525" algn="ctr">
          <a:solidFill>
            <a:srgbClr val="FFC000"/>
          </a:solidFill>
          <a:round/>
          <a:headEnd/>
          <a:tailEnd/>
        </a:ln>
      </xdr:spPr>
    </xdr:sp>
    <xdr:clientData/>
  </xdr:twoCellAnchor>
  <xdr:twoCellAnchor>
    <xdr:from>
      <xdr:col>1</xdr:col>
      <xdr:colOff>900880</xdr:colOff>
      <xdr:row>81</xdr:row>
      <xdr:rowOff>541389</xdr:rowOff>
    </xdr:from>
    <xdr:to>
      <xdr:col>1</xdr:col>
      <xdr:colOff>1015180</xdr:colOff>
      <xdr:row>82</xdr:row>
      <xdr:rowOff>71899</xdr:rowOff>
    </xdr:to>
    <xdr:sp macro="" textlink="">
      <xdr:nvSpPr>
        <xdr:cNvPr id="22" name="二等辺三角形 29">
          <a:extLst>
            <a:ext uri="{FF2B5EF4-FFF2-40B4-BE49-F238E27FC236}">
              <a16:creationId xmlns:a16="http://schemas.microsoft.com/office/drawing/2014/main" id="{25BDF218-3C5E-41BE-B853-A40C2237277E}"/>
            </a:ext>
          </a:extLst>
        </xdr:cNvPr>
        <xdr:cNvSpPr>
          <a:spLocks noChangeArrowheads="1"/>
        </xdr:cNvSpPr>
      </xdr:nvSpPr>
      <xdr:spPr bwMode="auto">
        <a:xfrm>
          <a:off x="1177412" y="30693647"/>
          <a:ext cx="114300" cy="114300"/>
        </a:xfrm>
        <a:prstGeom prst="triangle">
          <a:avLst>
            <a:gd name="adj" fmla="val 50000"/>
          </a:avLst>
        </a:prstGeom>
        <a:solidFill>
          <a:srgbClr val="FFC000"/>
        </a:solidFill>
        <a:ln w="9525" algn="ctr">
          <a:solidFill>
            <a:srgbClr val="FFC000"/>
          </a:solidFill>
          <a:round/>
          <a:headEnd/>
          <a:tailEnd/>
        </a:ln>
      </xdr:spPr>
    </xdr:sp>
    <xdr:clientData/>
  </xdr:twoCellAnchor>
  <xdr:twoCellAnchor>
    <xdr:from>
      <xdr:col>1</xdr:col>
      <xdr:colOff>858684</xdr:colOff>
      <xdr:row>76</xdr:row>
      <xdr:rowOff>130483</xdr:rowOff>
    </xdr:from>
    <xdr:to>
      <xdr:col>1</xdr:col>
      <xdr:colOff>972984</xdr:colOff>
      <xdr:row>76</xdr:row>
      <xdr:rowOff>244782</xdr:rowOff>
    </xdr:to>
    <xdr:sp macro="" textlink="">
      <xdr:nvSpPr>
        <xdr:cNvPr id="5" name="二等辺三角形 29">
          <a:extLst>
            <a:ext uri="{FF2B5EF4-FFF2-40B4-BE49-F238E27FC236}">
              <a16:creationId xmlns:a16="http://schemas.microsoft.com/office/drawing/2014/main" id="{11F65002-D009-4DDB-8873-38E7029F7E75}"/>
            </a:ext>
          </a:extLst>
        </xdr:cNvPr>
        <xdr:cNvSpPr>
          <a:spLocks noChangeArrowheads="1"/>
        </xdr:cNvSpPr>
      </xdr:nvSpPr>
      <xdr:spPr bwMode="auto">
        <a:xfrm>
          <a:off x="1135216" y="27087257"/>
          <a:ext cx="114300" cy="114299"/>
        </a:xfrm>
        <a:prstGeom prst="triangle">
          <a:avLst>
            <a:gd name="adj" fmla="val 50000"/>
          </a:avLst>
        </a:prstGeom>
        <a:solidFill>
          <a:srgbClr val="FFC000"/>
        </a:solidFill>
        <a:ln w="9525" algn="ctr">
          <a:solidFill>
            <a:srgbClr val="FFC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D6392-A2E4-4F81-A342-9834E9E5DF7C}">
  <sheetPr codeName="Sheet3">
    <tabColor indexed="41"/>
  </sheetPr>
  <dimension ref="A1:AA99"/>
  <sheetViews>
    <sheetView showGridLines="0" tabSelected="1" view="pageBreakPreview" topLeftCell="A59" zoomScale="93" zoomScaleNormal="100" zoomScaleSheetLayoutView="93" workbookViewId="0">
      <selection activeCell="L78" sqref="L78:T79"/>
    </sheetView>
  </sheetViews>
  <sheetFormatPr defaultRowHeight="14.25" x14ac:dyDescent="0.15"/>
  <cols>
    <col min="1" max="1" width="3.625" style="1" customWidth="1"/>
    <col min="2" max="2" width="14.125" style="1" customWidth="1"/>
    <col min="3" max="3" width="12.375" style="1" customWidth="1"/>
    <col min="4" max="21" width="6.625" style="1" customWidth="1"/>
    <col min="22" max="22" width="17.25" style="1" bestFit="1" customWidth="1"/>
    <col min="23" max="23" width="11.625" style="1" bestFit="1" customWidth="1"/>
    <col min="24" max="24" width="13.25" style="1" customWidth="1"/>
    <col min="25" max="25" width="10.5" style="1" customWidth="1"/>
    <col min="26" max="26" width="0.875" style="1" customWidth="1"/>
    <col min="27" max="27" width="12.875" style="1" customWidth="1"/>
    <col min="28" max="28" width="9" style="1" bestFit="1"/>
    <col min="29" max="16384" width="9" style="1"/>
  </cols>
  <sheetData>
    <row r="1" spans="1:22" ht="19.5" customHeight="1" x14ac:dyDescent="0.15">
      <c r="A1" s="2"/>
      <c r="B1" s="2"/>
      <c r="C1" s="2"/>
      <c r="D1" s="2"/>
      <c r="E1" s="127" t="s">
        <v>58</v>
      </c>
      <c r="F1" s="128"/>
      <c r="G1" s="128"/>
      <c r="H1" s="128"/>
      <c r="I1" s="128"/>
      <c r="J1" s="128"/>
      <c r="K1" s="128"/>
      <c r="L1" s="128"/>
      <c r="M1" s="128"/>
      <c r="N1" s="128"/>
      <c r="O1" s="129"/>
      <c r="P1" s="2"/>
      <c r="Q1" s="2"/>
      <c r="R1" s="2"/>
      <c r="S1" s="133" t="s">
        <v>113</v>
      </c>
      <c r="T1" s="134"/>
      <c r="U1" s="3"/>
      <c r="V1" s="3"/>
    </row>
    <row r="2" spans="1:22" ht="15" customHeight="1" thickTop="1" x14ac:dyDescent="0.15">
      <c r="A2" s="2"/>
      <c r="C2" s="2"/>
      <c r="D2" s="2"/>
      <c r="E2" s="130"/>
      <c r="F2" s="131"/>
      <c r="G2" s="131"/>
      <c r="H2" s="131"/>
      <c r="I2" s="131"/>
      <c r="J2" s="131"/>
      <c r="K2" s="131"/>
      <c r="L2" s="131"/>
      <c r="M2" s="131"/>
      <c r="N2" s="131"/>
      <c r="O2" s="132"/>
      <c r="P2" s="2"/>
      <c r="Q2" s="2"/>
      <c r="R2" s="2"/>
      <c r="S2" s="2"/>
    </row>
    <row r="3" spans="1:22" ht="15" customHeight="1" x14ac:dyDescent="0.15">
      <c r="A3" s="2"/>
      <c r="C3"/>
      <c r="D3" s="2"/>
      <c r="E3" s="4"/>
      <c r="F3" s="4"/>
      <c r="G3" s="4"/>
      <c r="H3" s="4"/>
      <c r="I3" s="4"/>
      <c r="J3" s="4"/>
      <c r="K3" s="4"/>
      <c r="L3" s="4"/>
      <c r="M3" s="4"/>
      <c r="N3" s="4"/>
      <c r="O3" s="4"/>
      <c r="P3" s="2"/>
      <c r="Q3" s="2"/>
      <c r="R3" s="2"/>
      <c r="S3" s="2"/>
      <c r="T3" s="2"/>
      <c r="U3" s="2"/>
      <c r="V3" s="2"/>
    </row>
    <row r="4" spans="1:22" ht="15" customHeight="1" thickBot="1" x14ac:dyDescent="0.2">
      <c r="N4" s="5"/>
      <c r="O4" s="6"/>
      <c r="P4" s="5" t="s">
        <v>5</v>
      </c>
      <c r="Q4" s="6"/>
      <c r="R4" s="5" t="s">
        <v>2</v>
      </c>
      <c r="S4" s="6"/>
      <c r="T4" s="5" t="s">
        <v>6</v>
      </c>
      <c r="U4" s="5"/>
      <c r="V4" s="5"/>
    </row>
    <row r="5" spans="1:22" ht="15" customHeight="1" x14ac:dyDescent="0.15">
      <c r="B5" s="135" t="s">
        <v>1</v>
      </c>
      <c r="E5" s="7"/>
      <c r="F5" s="7"/>
    </row>
    <row r="6" spans="1:22" ht="15" customHeight="1" x14ac:dyDescent="0.15">
      <c r="B6" s="136"/>
      <c r="E6" s="5"/>
      <c r="F6" s="5"/>
      <c r="G6" s="5"/>
      <c r="H6" s="5"/>
      <c r="I6" s="5"/>
      <c r="K6" s="137" t="s">
        <v>7</v>
      </c>
      <c r="L6" s="138"/>
      <c r="M6" s="141"/>
      <c r="N6" s="142"/>
      <c r="O6" s="142"/>
      <c r="P6" s="142"/>
      <c r="Q6" s="142"/>
      <c r="R6" s="142"/>
      <c r="S6" s="143"/>
      <c r="T6" s="5"/>
      <c r="U6" s="5"/>
      <c r="V6" s="5"/>
    </row>
    <row r="7" spans="1:22" ht="15" customHeight="1" x14ac:dyDescent="0.15">
      <c r="B7" s="147" t="s">
        <v>110</v>
      </c>
      <c r="E7" s="5"/>
      <c r="F7" s="5"/>
      <c r="G7" s="5"/>
      <c r="H7" s="5"/>
      <c r="I7" s="5"/>
      <c r="J7" s="8"/>
      <c r="K7" s="139"/>
      <c r="L7" s="140"/>
      <c r="M7" s="144"/>
      <c r="N7" s="145"/>
      <c r="O7" s="145"/>
      <c r="P7" s="145"/>
      <c r="Q7" s="145"/>
      <c r="R7" s="145"/>
      <c r="S7" s="146"/>
      <c r="T7" s="5"/>
      <c r="U7" s="5"/>
      <c r="V7" s="5"/>
    </row>
    <row r="8" spans="1:22" ht="15" customHeight="1" x14ac:dyDescent="0.15">
      <c r="B8" s="148"/>
      <c r="E8" s="5"/>
      <c r="F8" s="5"/>
      <c r="K8" s="149" t="s">
        <v>8</v>
      </c>
      <c r="L8" s="150"/>
      <c r="M8" s="153"/>
      <c r="N8" s="154"/>
      <c r="O8" s="154"/>
      <c r="P8" s="155"/>
      <c r="Q8" s="159" t="s">
        <v>9</v>
      </c>
      <c r="R8" s="161"/>
      <c r="S8" s="162"/>
      <c r="T8" s="9"/>
      <c r="U8" s="9"/>
      <c r="V8" s="9"/>
    </row>
    <row r="9" spans="1:22" ht="15" customHeight="1" x14ac:dyDescent="0.15">
      <c r="D9" s="5"/>
      <c r="E9" s="5"/>
      <c r="F9" s="5"/>
      <c r="J9" s="8"/>
      <c r="K9" s="151"/>
      <c r="L9" s="152"/>
      <c r="M9" s="156"/>
      <c r="N9" s="157"/>
      <c r="O9" s="157"/>
      <c r="P9" s="158"/>
      <c r="Q9" s="160"/>
      <c r="R9" s="163"/>
      <c r="S9" s="164"/>
      <c r="T9" s="9"/>
      <c r="U9" s="9"/>
      <c r="V9" s="9"/>
    </row>
    <row r="10" spans="1:22" ht="7.5" customHeight="1" x14ac:dyDescent="0.15">
      <c r="B10" s="5"/>
      <c r="C10" s="10"/>
      <c r="D10" s="11"/>
      <c r="E10" s="11"/>
      <c r="F10" s="11"/>
      <c r="G10" s="11"/>
      <c r="H10" s="11"/>
      <c r="I10" s="11"/>
      <c r="J10" s="11"/>
      <c r="K10" s="11"/>
      <c r="L10" s="10"/>
      <c r="M10" s="10"/>
    </row>
    <row r="11" spans="1:22" ht="19.5" customHeight="1" x14ac:dyDescent="0.15">
      <c r="A11" s="12" t="s">
        <v>0</v>
      </c>
      <c r="C11" s="12"/>
      <c r="D11" s="12"/>
      <c r="E11" s="12"/>
      <c r="F11" s="12"/>
      <c r="G11" s="12"/>
      <c r="H11" s="12"/>
      <c r="I11" s="12"/>
    </row>
    <row r="12" spans="1:22" ht="6" customHeight="1" x14ac:dyDescent="0.15"/>
    <row r="13" spans="1:22" ht="38.1" customHeight="1" x14ac:dyDescent="0.15">
      <c r="A13" s="118" t="s">
        <v>4</v>
      </c>
      <c r="B13" s="119"/>
      <c r="C13" s="81"/>
      <c r="D13" s="13"/>
      <c r="E13" s="118" t="s">
        <v>12</v>
      </c>
      <c r="F13" s="119"/>
      <c r="G13" s="120"/>
      <c r="H13" s="121"/>
      <c r="I13" s="165" t="s">
        <v>114</v>
      </c>
      <c r="J13" s="166"/>
      <c r="K13" s="166"/>
      <c r="L13" s="166"/>
      <c r="M13" s="166"/>
      <c r="N13" s="166"/>
      <c r="O13" s="166"/>
      <c r="P13" s="166"/>
      <c r="Q13" s="166"/>
      <c r="R13" s="166"/>
      <c r="S13" s="166"/>
      <c r="T13" s="166"/>
    </row>
    <row r="14" spans="1:22" ht="20.25" customHeight="1" x14ac:dyDescent="0.15">
      <c r="B14" s="11" t="s">
        <v>13</v>
      </c>
    </row>
    <row r="15" spans="1:22" ht="19.5" customHeight="1" x14ac:dyDescent="0.15">
      <c r="A15" s="12" t="s">
        <v>14</v>
      </c>
      <c r="D15" s="12"/>
      <c r="E15" s="12"/>
      <c r="F15" s="12"/>
      <c r="G15" s="12"/>
      <c r="H15" s="12"/>
      <c r="I15" s="12"/>
    </row>
    <row r="16" spans="1:22" ht="15" customHeight="1" x14ac:dyDescent="0.15">
      <c r="B16" s="11" t="s">
        <v>16</v>
      </c>
      <c r="M16" s="11"/>
      <c r="N16" s="11"/>
      <c r="O16" s="11"/>
      <c r="Q16" s="14"/>
      <c r="T16" s="14"/>
      <c r="U16" s="14"/>
      <c r="V16" s="14"/>
    </row>
    <row r="17" spans="1:27" ht="3" customHeight="1" thickBot="1" x14ac:dyDescent="0.2"/>
    <row r="18" spans="1:27" ht="38.1" customHeight="1" x14ac:dyDescent="0.15">
      <c r="A18" s="167" t="s">
        <v>17</v>
      </c>
      <c r="B18" s="168"/>
      <c r="C18" s="169"/>
      <c r="D18" s="170" t="s">
        <v>19</v>
      </c>
      <c r="E18" s="171"/>
      <c r="F18" s="171"/>
      <c r="G18" s="171"/>
      <c r="H18" s="171"/>
      <c r="I18" s="172" t="s">
        <v>21</v>
      </c>
      <c r="J18" s="173"/>
      <c r="K18" s="174" t="s">
        <v>11</v>
      </c>
      <c r="L18" s="175"/>
      <c r="M18" s="175"/>
      <c r="N18" s="175"/>
      <c r="O18" s="175"/>
      <c r="P18" s="175"/>
      <c r="Q18" s="175"/>
      <c r="R18" s="175"/>
      <c r="S18" s="175"/>
      <c r="T18" s="176"/>
      <c r="U18" s="5"/>
      <c r="V18" s="5"/>
      <c r="W18" s="15" t="s">
        <v>22</v>
      </c>
      <c r="X18" s="15" t="s">
        <v>23</v>
      </c>
      <c r="Y18" s="16" t="s">
        <v>25</v>
      </c>
      <c r="AA18" s="16" t="s">
        <v>28</v>
      </c>
    </row>
    <row r="19" spans="1:27" ht="33.75" customHeight="1" x14ac:dyDescent="0.15">
      <c r="A19" s="111"/>
      <c r="B19" s="110"/>
      <c r="C19" s="18"/>
      <c r="D19" s="19"/>
      <c r="E19" s="19"/>
      <c r="F19" s="19"/>
      <c r="G19" s="19"/>
      <c r="H19" s="19"/>
      <c r="I19" s="20"/>
      <c r="J19" s="21"/>
      <c r="K19" s="78" t="s">
        <v>57</v>
      </c>
      <c r="L19" s="19"/>
      <c r="M19" s="19"/>
      <c r="N19" s="82"/>
      <c r="O19" s="82"/>
      <c r="P19" s="82"/>
      <c r="R19" s="82"/>
      <c r="S19" s="22"/>
      <c r="T19" s="83"/>
      <c r="U19" s="22"/>
      <c r="V19" s="23"/>
      <c r="W19" s="24"/>
      <c r="X19" s="25"/>
      <c r="Y19" s="26"/>
      <c r="AA19" s="26"/>
    </row>
    <row r="20" spans="1:27" ht="33.75" customHeight="1" x14ac:dyDescent="0.15">
      <c r="A20" s="177" t="s">
        <v>26</v>
      </c>
      <c r="B20" s="178"/>
      <c r="C20" s="27"/>
      <c r="D20" s="84"/>
      <c r="E20" s="84"/>
      <c r="F20" s="84"/>
      <c r="G20" s="84"/>
      <c r="H20" s="84"/>
      <c r="I20" s="28"/>
      <c r="J20" s="29"/>
      <c r="K20" s="85"/>
      <c r="L20" s="85"/>
      <c r="M20" s="85"/>
      <c r="N20" s="85"/>
      <c r="O20" s="85"/>
      <c r="P20" s="85"/>
      <c r="Q20" s="85"/>
      <c r="R20" s="85"/>
      <c r="S20" s="85"/>
      <c r="T20" s="86"/>
      <c r="V20" s="30" t="s">
        <v>26</v>
      </c>
      <c r="W20" s="31"/>
      <c r="X20" s="25"/>
      <c r="Y20" s="32"/>
      <c r="AA20" s="32"/>
    </row>
    <row r="21" spans="1:27" ht="33.75" customHeight="1" x14ac:dyDescent="0.15">
      <c r="A21" s="115" t="s">
        <v>121</v>
      </c>
      <c r="B21" s="87"/>
      <c r="C21" s="112"/>
      <c r="D21" s="88"/>
      <c r="E21" s="88"/>
      <c r="F21" s="88"/>
      <c r="G21" s="88"/>
      <c r="H21" s="88"/>
      <c r="I21" s="41"/>
      <c r="J21" s="42"/>
      <c r="K21" s="43"/>
      <c r="L21" s="43"/>
      <c r="M21" s="43"/>
      <c r="N21" s="43"/>
      <c r="O21" s="43"/>
      <c r="P21" s="43"/>
      <c r="Q21" s="43"/>
      <c r="R21" s="43"/>
      <c r="S21" s="43"/>
      <c r="T21" s="89"/>
      <c r="V21" s="30"/>
      <c r="W21" s="31"/>
      <c r="X21" s="25"/>
      <c r="Y21" s="32"/>
      <c r="AA21" s="32"/>
    </row>
    <row r="22" spans="1:27" ht="33.75" customHeight="1" x14ac:dyDescent="0.15">
      <c r="A22" s="122" t="s">
        <v>102</v>
      </c>
      <c r="B22" s="123"/>
      <c r="C22" s="114" t="str">
        <f>AA22</f>
        <v/>
      </c>
      <c r="D22" s="84"/>
      <c r="E22" s="84"/>
      <c r="F22" s="84"/>
      <c r="G22" s="84"/>
      <c r="H22" s="84"/>
      <c r="I22" s="28"/>
      <c r="J22" s="29"/>
      <c r="K22" s="85"/>
      <c r="L22" s="85"/>
      <c r="M22" s="85"/>
      <c r="N22" s="85"/>
      <c r="O22" s="85"/>
      <c r="P22" s="85"/>
      <c r="Q22" s="85"/>
      <c r="R22" s="85"/>
      <c r="S22" s="85"/>
      <c r="T22" s="86"/>
      <c r="V22" s="73" t="s">
        <v>52</v>
      </c>
      <c r="W22" s="31" t="str">
        <f>IF(C13="","",C13-231)</f>
        <v/>
      </c>
      <c r="X22" s="25"/>
      <c r="Y22" s="37" t="str">
        <f>W22</f>
        <v/>
      </c>
      <c r="AA22" s="37" t="str">
        <f>IF(Y22="","",IF($B$7="和暦",TEXT(Y22,"ge.m.d"),IF($B$7="西暦",TEXT(Y22,"yyyy/m/d"),"")))</f>
        <v/>
      </c>
    </row>
    <row r="23" spans="1:27" ht="33.75" customHeight="1" x14ac:dyDescent="0.15">
      <c r="A23" s="181" t="s">
        <v>93</v>
      </c>
      <c r="B23" s="182"/>
      <c r="C23" s="112"/>
      <c r="D23" s="88"/>
      <c r="E23" s="88"/>
      <c r="F23" s="88"/>
      <c r="G23" s="88"/>
      <c r="H23" s="88"/>
      <c r="I23" s="41"/>
      <c r="J23" s="42"/>
      <c r="K23" s="43"/>
      <c r="L23" s="43"/>
      <c r="M23" s="43"/>
      <c r="N23" s="43"/>
      <c r="O23" s="43"/>
      <c r="P23" s="43"/>
      <c r="Q23" s="43"/>
      <c r="R23" s="43"/>
      <c r="S23" s="43"/>
      <c r="T23" s="89"/>
      <c r="V23" s="30"/>
      <c r="W23" s="31"/>
      <c r="X23" s="25"/>
      <c r="Y23" s="37"/>
      <c r="AA23" s="37" t="str">
        <f t="shared" ref="AA23:AA26" si="0">IF(Y23="","",IF($B$7="和暦",TEXT(Y23,"ge.m.d"),IF($B$7="西暦",TEXT(Y23,"yyyy/m/d"),"")))</f>
        <v/>
      </c>
    </row>
    <row r="24" spans="1:27" ht="33.75" customHeight="1" x14ac:dyDescent="0.15">
      <c r="A24" s="183" t="s">
        <v>103</v>
      </c>
      <c r="B24" s="184"/>
      <c r="C24" s="114" t="str">
        <f>AA24</f>
        <v/>
      </c>
      <c r="D24" s="84"/>
      <c r="E24" s="84"/>
      <c r="F24" s="84"/>
      <c r="G24" s="84"/>
      <c r="H24" s="84"/>
      <c r="I24" s="28"/>
      <c r="J24" s="29"/>
      <c r="K24" s="85"/>
      <c r="L24" s="85"/>
      <c r="M24" s="85"/>
      <c r="N24" s="85"/>
      <c r="O24" s="85"/>
      <c r="P24" s="85"/>
      <c r="Q24" s="85"/>
      <c r="R24" s="85"/>
      <c r="S24" s="85"/>
      <c r="T24" s="86"/>
      <c r="V24" s="30" t="s">
        <v>51</v>
      </c>
      <c r="W24" s="31" t="str">
        <f>IF(C13="","",C13-224)</f>
        <v/>
      </c>
      <c r="X24" s="25"/>
      <c r="Y24" s="37" t="str">
        <f>W24</f>
        <v/>
      </c>
      <c r="AA24" s="37" t="str">
        <f>IF(Y24="","",IF($B$7="和暦",TEXT(Y24,"ge.m.d"),IF($B$7="西暦",TEXT(Y24,"yyyy/m/d"),"")))</f>
        <v/>
      </c>
    </row>
    <row r="25" spans="1:27" ht="33.75" customHeight="1" x14ac:dyDescent="0.15">
      <c r="A25" s="181" t="s">
        <v>100</v>
      </c>
      <c r="B25" s="182"/>
      <c r="C25" s="112"/>
      <c r="D25" s="88"/>
      <c r="E25" s="88"/>
      <c r="F25" s="88"/>
      <c r="G25" s="88"/>
      <c r="H25" s="88"/>
      <c r="I25" s="41"/>
      <c r="J25" s="42"/>
      <c r="K25" s="43"/>
      <c r="L25" s="43"/>
      <c r="M25" s="43"/>
      <c r="N25" s="43"/>
      <c r="O25" s="43"/>
      <c r="P25" s="43"/>
      <c r="Q25" s="43"/>
      <c r="R25" s="43"/>
      <c r="S25" s="43"/>
      <c r="T25" s="89"/>
      <c r="U25" s="43"/>
      <c r="V25" s="74"/>
      <c r="W25" s="75"/>
      <c r="X25" s="76"/>
      <c r="Y25" s="37"/>
      <c r="Z25" s="43"/>
      <c r="AA25" s="37"/>
    </row>
    <row r="26" spans="1:27" ht="33.75" customHeight="1" x14ac:dyDescent="0.15">
      <c r="A26" s="122" t="s">
        <v>104</v>
      </c>
      <c r="B26" s="124"/>
      <c r="C26" s="114" t="str">
        <f t="shared" ref="C26" si="1">AA26</f>
        <v/>
      </c>
      <c r="D26" s="84"/>
      <c r="E26" s="84"/>
      <c r="F26" s="84"/>
      <c r="G26" s="84"/>
      <c r="H26" s="84"/>
      <c r="I26" s="28"/>
      <c r="J26" s="29"/>
      <c r="K26" s="85"/>
      <c r="L26" s="85"/>
      <c r="M26" s="85"/>
      <c r="N26" s="85"/>
      <c r="O26" s="85"/>
      <c r="P26" s="85"/>
      <c r="Q26" s="85"/>
      <c r="R26" s="85"/>
      <c r="S26" s="85"/>
      <c r="T26" s="86"/>
      <c r="V26" s="77" t="s">
        <v>53</v>
      </c>
      <c r="W26" s="31" t="str">
        <f>IF(C13="","",C13-168)</f>
        <v/>
      </c>
      <c r="X26" s="25"/>
      <c r="Y26" s="37" t="str">
        <f t="shared" ref="Y26" si="2">W26</f>
        <v/>
      </c>
      <c r="AA26" s="37" t="str">
        <f t="shared" si="0"/>
        <v/>
      </c>
    </row>
    <row r="27" spans="1:27" ht="33.75" customHeight="1" x14ac:dyDescent="0.15">
      <c r="A27" s="125" t="s">
        <v>94</v>
      </c>
      <c r="B27" s="126"/>
      <c r="C27" s="112"/>
      <c r="D27" s="82"/>
      <c r="E27" s="82"/>
      <c r="F27" s="82"/>
      <c r="G27" s="82"/>
      <c r="H27" s="82"/>
      <c r="I27" s="33"/>
      <c r="J27" s="34"/>
      <c r="K27" s="82"/>
      <c r="L27" s="82"/>
      <c r="M27" s="82"/>
      <c r="N27" s="35"/>
      <c r="O27" s="35"/>
      <c r="P27" s="35"/>
      <c r="Q27" s="35"/>
      <c r="R27" s="35"/>
      <c r="S27" s="35"/>
      <c r="T27" s="90"/>
      <c r="U27" s="35"/>
      <c r="V27" s="32"/>
      <c r="W27" s="31"/>
      <c r="X27" s="25"/>
      <c r="Y27" s="37"/>
      <c r="AA27" s="32"/>
    </row>
    <row r="28" spans="1:27" ht="33.75" customHeight="1" x14ac:dyDescent="0.15">
      <c r="A28" s="179" t="s">
        <v>29</v>
      </c>
      <c r="B28" s="180"/>
      <c r="C28" s="114" t="str">
        <f>AA28</f>
        <v/>
      </c>
      <c r="D28" s="84"/>
      <c r="E28" s="84"/>
      <c r="F28" s="84"/>
      <c r="G28" s="84"/>
      <c r="H28" s="84"/>
      <c r="I28" s="28"/>
      <c r="J28" s="29"/>
      <c r="K28" s="85"/>
      <c r="L28" s="85"/>
      <c r="M28" s="85"/>
      <c r="N28" s="85"/>
      <c r="O28" s="85"/>
      <c r="P28" s="85"/>
      <c r="Q28" s="85"/>
      <c r="R28" s="85"/>
      <c r="S28" s="85"/>
      <c r="T28" s="86"/>
      <c r="V28" s="36" t="s">
        <v>29</v>
      </c>
      <c r="W28" s="31" t="str">
        <f>IF(C13="","",C13-97)</f>
        <v/>
      </c>
      <c r="X28" s="25" t="s">
        <v>24</v>
      </c>
      <c r="Y28" s="37" t="str">
        <f>W28</f>
        <v/>
      </c>
      <c r="AA28" s="37" t="str">
        <f>IF(Y28="","",IF($B$7="和暦",TEXT(Y28,"ge.m.d"),IF($B$7="西暦",TEXT(Y28,"yyyy/m/d"),"")))</f>
        <v/>
      </c>
    </row>
    <row r="29" spans="1:27" ht="33.75" customHeight="1" x14ac:dyDescent="0.15">
      <c r="A29" s="125" t="s">
        <v>116</v>
      </c>
      <c r="B29" s="126"/>
      <c r="C29" s="112"/>
      <c r="D29" s="91"/>
      <c r="E29" s="91"/>
      <c r="F29" s="91"/>
      <c r="G29" s="91"/>
      <c r="H29" s="91"/>
      <c r="I29" s="17"/>
      <c r="J29" s="38"/>
      <c r="T29" s="92"/>
      <c r="V29" s="32"/>
      <c r="W29" s="31"/>
      <c r="X29" s="25"/>
      <c r="Y29" s="32"/>
      <c r="AA29" s="37"/>
    </row>
    <row r="30" spans="1:27" ht="33.75" customHeight="1" x14ac:dyDescent="0.15">
      <c r="A30" s="179" t="s">
        <v>90</v>
      </c>
      <c r="B30" s="180"/>
      <c r="C30" s="114" t="str">
        <f>AA30</f>
        <v/>
      </c>
      <c r="D30" s="84"/>
      <c r="E30" s="84"/>
      <c r="F30" s="84"/>
      <c r="G30" s="84"/>
      <c r="H30" s="84"/>
      <c r="I30" s="28"/>
      <c r="J30" s="29"/>
      <c r="K30" s="85"/>
      <c r="L30" s="85"/>
      <c r="M30" s="85"/>
      <c r="N30" s="85"/>
      <c r="O30" s="85"/>
      <c r="P30" s="85"/>
      <c r="Q30" s="85"/>
      <c r="R30" s="85"/>
      <c r="S30" s="85"/>
      <c r="T30" s="86"/>
      <c r="V30" s="36" t="s">
        <v>30</v>
      </c>
      <c r="W30" s="31" t="str">
        <f>IF(C13="","",C13-55)</f>
        <v/>
      </c>
      <c r="X30" s="25" t="s">
        <v>24</v>
      </c>
      <c r="Y30" s="37" t="str">
        <f>W30</f>
        <v/>
      </c>
      <c r="AA30" s="37" t="str">
        <f>IF(Y30="","",IF($B$7="和暦",TEXT(Y30,"ge.m.d"),IF($B$7="西暦",TEXT(Y30,"yyyy/m/d"),"")))</f>
        <v/>
      </c>
    </row>
    <row r="31" spans="1:27" ht="33.75" customHeight="1" x14ac:dyDescent="0.15">
      <c r="A31" s="125" t="s">
        <v>95</v>
      </c>
      <c r="B31" s="126"/>
      <c r="C31" s="112"/>
      <c r="D31" s="91"/>
      <c r="E31" s="91"/>
      <c r="F31" s="91"/>
      <c r="G31" s="91"/>
      <c r="H31" s="91"/>
      <c r="I31" s="17"/>
      <c r="J31" s="39"/>
      <c r="T31" s="92"/>
      <c r="V31" s="32" t="s">
        <v>31</v>
      </c>
      <c r="W31" s="31" t="str">
        <f>IF(C13="","",C13-1)</f>
        <v/>
      </c>
      <c r="X31" s="25" t="str">
        <f>IF(G13="","",G13-1)</f>
        <v/>
      </c>
      <c r="Y31" s="37" t="str">
        <f>IF(X31="",W31,X31)</f>
        <v/>
      </c>
      <c r="AA31" s="37" t="str">
        <f>IF(Y31="","",IF($B$7="和暦",TEXT(Y31,"ge.m.d"),IF($B$7="西暦",TEXT(Y31,"yyyy/m/d"),"")))</f>
        <v/>
      </c>
    </row>
    <row r="32" spans="1:27" ht="33.75" customHeight="1" x14ac:dyDescent="0.15">
      <c r="A32" s="179" t="s">
        <v>69</v>
      </c>
      <c r="B32" s="180"/>
      <c r="C32" s="114" t="str">
        <f>AA32</f>
        <v/>
      </c>
      <c r="D32" s="84"/>
      <c r="E32" s="84"/>
      <c r="F32" s="84"/>
      <c r="G32" s="84"/>
      <c r="H32" s="84"/>
      <c r="I32" s="28"/>
      <c r="J32" s="29"/>
      <c r="K32" s="85"/>
      <c r="L32" s="85"/>
      <c r="M32" s="85"/>
      <c r="N32" s="85"/>
      <c r="O32" s="85"/>
      <c r="P32" s="85"/>
      <c r="Q32" s="85"/>
      <c r="R32" s="85"/>
      <c r="S32" s="85"/>
      <c r="T32" s="86"/>
      <c r="V32" s="36" t="s">
        <v>69</v>
      </c>
      <c r="W32" s="31" t="str">
        <f>IF(C13="","",C13-41)</f>
        <v/>
      </c>
      <c r="X32" s="25" t="s">
        <v>24</v>
      </c>
      <c r="Y32" s="37" t="str">
        <f>W32</f>
        <v/>
      </c>
      <c r="AA32" s="37" t="str">
        <f>IF(Y32="","",IF($B$7="和暦",TEXT(Y32,"ge.m.d"),IF($B$7="西暦",TEXT(Y32,"yyyy/m/d"),"")))</f>
        <v/>
      </c>
    </row>
    <row r="33" spans="1:27" ht="33.75" customHeight="1" x14ac:dyDescent="0.15">
      <c r="A33" s="125" t="s">
        <v>117</v>
      </c>
      <c r="B33" s="126"/>
      <c r="C33" s="112"/>
      <c r="D33" s="91"/>
      <c r="E33" s="91"/>
      <c r="F33" s="91"/>
      <c r="G33" s="91"/>
      <c r="H33" s="91"/>
      <c r="I33" s="17"/>
      <c r="J33" s="39"/>
      <c r="T33" s="92"/>
      <c r="V33" s="36" t="s">
        <v>109</v>
      </c>
      <c r="W33" s="31" t="str">
        <f>IF(C13="","",C13-5)</f>
        <v/>
      </c>
      <c r="X33" s="31" t="str">
        <f>IF(G13="","",G13-5)</f>
        <v/>
      </c>
      <c r="Y33" s="37" t="str">
        <f>IF(X33="",W33,X33)</f>
        <v/>
      </c>
      <c r="AA33" s="37" t="str">
        <f>IF(Y33="","",IF($B$7="和暦",TEXT(Y33,"ge.m.d"),IF($B$7="西暦",TEXT(Y33,"yyyy/m/d"),"")))</f>
        <v/>
      </c>
    </row>
    <row r="34" spans="1:27" ht="33.75" customHeight="1" x14ac:dyDescent="0.15">
      <c r="A34" s="179" t="s">
        <v>32</v>
      </c>
      <c r="B34" s="180"/>
      <c r="C34" s="114" t="str">
        <f>AA34</f>
        <v/>
      </c>
      <c r="D34" s="84"/>
      <c r="E34" s="84"/>
      <c r="F34" s="84"/>
      <c r="G34" s="84"/>
      <c r="H34" s="84"/>
      <c r="I34" s="28"/>
      <c r="J34" s="29"/>
      <c r="K34" s="85"/>
      <c r="L34" s="85"/>
      <c r="M34" s="85"/>
      <c r="N34" s="85"/>
      <c r="O34" s="85"/>
      <c r="P34" s="85"/>
      <c r="Q34" s="85"/>
      <c r="R34" s="85"/>
      <c r="S34" s="85"/>
      <c r="T34" s="86"/>
      <c r="V34" s="36" t="s">
        <v>32</v>
      </c>
      <c r="W34" s="31" t="str">
        <f>IF(C13="","",C13)</f>
        <v/>
      </c>
      <c r="X34" s="25" t="str">
        <f>IF(G13="","",G13)</f>
        <v/>
      </c>
      <c r="Y34" s="37" t="str">
        <f>IF(X34="",W34,X34)</f>
        <v/>
      </c>
      <c r="AA34" s="37" t="str">
        <f>IF(Y34="","",IF($B$7="和暦",TEXT(Y34,"ge.m.d"),IF($B$7="西暦",TEXT(Y34,"yyyy/m/d"),"")))</f>
        <v/>
      </c>
    </row>
    <row r="35" spans="1:27" ht="33.75" customHeight="1" x14ac:dyDescent="0.15">
      <c r="A35" s="125" t="s">
        <v>96</v>
      </c>
      <c r="B35" s="126"/>
      <c r="C35" s="112" t="str">
        <f>IF(AND($C$13="",$G$13=""),"",IF($G$13="","（予定）",""))</f>
        <v/>
      </c>
      <c r="D35" s="91"/>
      <c r="E35" s="91"/>
      <c r="F35" s="91"/>
      <c r="G35" s="91"/>
      <c r="H35" s="91"/>
      <c r="I35" s="17"/>
      <c r="J35" s="38"/>
      <c r="T35" s="92"/>
      <c r="V35" s="32"/>
      <c r="W35" s="31"/>
      <c r="X35" s="25"/>
      <c r="Y35" s="37"/>
      <c r="AA35" s="37"/>
    </row>
    <row r="36" spans="1:27" ht="33.75" customHeight="1" x14ac:dyDescent="0.15">
      <c r="A36" s="116" t="s">
        <v>34</v>
      </c>
      <c r="B36" s="117"/>
      <c r="C36" s="114" t="str">
        <f>AA36</f>
        <v/>
      </c>
      <c r="D36" s="84"/>
      <c r="E36" s="84"/>
      <c r="F36" s="84"/>
      <c r="G36" s="84"/>
      <c r="H36" s="84"/>
      <c r="I36" s="28"/>
      <c r="J36" s="29"/>
      <c r="K36" s="85"/>
      <c r="L36" s="85"/>
      <c r="M36" s="85"/>
      <c r="N36" s="85"/>
      <c r="O36" s="85"/>
      <c r="P36" s="85"/>
      <c r="Q36" s="85"/>
      <c r="R36" s="85"/>
      <c r="S36" s="85"/>
      <c r="T36" s="86"/>
      <c r="V36" s="40" t="s">
        <v>34</v>
      </c>
      <c r="W36" s="31" t="str">
        <f>IF(C13="","",C13+14)</f>
        <v/>
      </c>
      <c r="X36" s="25" t="str">
        <f>IF(G13="","",G13+14)</f>
        <v/>
      </c>
      <c r="Y36" s="37" t="str">
        <f>IF(X36="",W36,X36)</f>
        <v/>
      </c>
      <c r="AA36" s="37" t="str">
        <f>IF(Y36="","",IF($B$7="和暦",TEXT(Y36,"ge.m.d"),IF($B$7="西暦",TEXT(Y36,"yyyy/m/d"),"")))</f>
        <v/>
      </c>
    </row>
    <row r="37" spans="1:27" ht="33.75" customHeight="1" x14ac:dyDescent="0.15">
      <c r="A37" s="125" t="s">
        <v>97</v>
      </c>
      <c r="B37" s="126"/>
      <c r="C37" s="112" t="str">
        <f>IF(AND($C$13="",$G$13=""),"",IF($G$13="","（予定）",""))</f>
        <v/>
      </c>
      <c r="D37" s="91"/>
      <c r="E37" s="91"/>
      <c r="F37" s="91"/>
      <c r="G37" s="91"/>
      <c r="H37" s="91"/>
      <c r="I37" s="17"/>
      <c r="J37" s="38"/>
      <c r="T37" s="92"/>
      <c r="V37" s="32"/>
      <c r="W37" s="31"/>
      <c r="X37" s="25"/>
      <c r="Y37" s="37"/>
      <c r="AA37" s="37"/>
    </row>
    <row r="38" spans="1:27" ht="33.75" customHeight="1" x14ac:dyDescent="0.15">
      <c r="A38" s="116" t="s">
        <v>20</v>
      </c>
      <c r="B38" s="117"/>
      <c r="C38" s="114" t="str">
        <f>AA38</f>
        <v/>
      </c>
      <c r="D38" s="84"/>
      <c r="E38" s="84"/>
      <c r="F38" s="84"/>
      <c r="G38" s="84"/>
      <c r="H38" s="84"/>
      <c r="I38" s="28"/>
      <c r="J38" s="29"/>
      <c r="K38" s="85"/>
      <c r="L38" s="85"/>
      <c r="M38" s="85"/>
      <c r="N38" s="85"/>
      <c r="O38" s="93"/>
      <c r="P38" s="93"/>
      <c r="Q38" s="93"/>
      <c r="R38" s="93"/>
      <c r="S38" s="93"/>
      <c r="T38" s="94"/>
      <c r="U38" s="8"/>
      <c r="V38" s="40" t="s">
        <v>20</v>
      </c>
      <c r="W38" s="31" t="str">
        <f>IF(C13="","",C13+56)</f>
        <v/>
      </c>
      <c r="X38" s="25" t="str">
        <f>IF(G13="","",G13+56)</f>
        <v/>
      </c>
      <c r="Y38" s="37" t="str">
        <f>IF(X38="",W38,X38)</f>
        <v/>
      </c>
      <c r="AA38" s="37" t="str">
        <f>IF(Y38="","",IF($B$7="和暦",TEXT(Y38,"ge.m.d"),IF($B$7="西暦",TEXT(Y38,"yyyy/m/d"),"")))</f>
        <v/>
      </c>
    </row>
    <row r="39" spans="1:27" ht="33.75" customHeight="1" x14ac:dyDescent="0.15">
      <c r="A39" s="125" t="s">
        <v>98</v>
      </c>
      <c r="B39" s="126"/>
      <c r="C39" s="112" t="str">
        <f>IF(AND($C$13="",$G$13=""),"",IF($G$13="","（予定）",""))</f>
        <v/>
      </c>
      <c r="D39" s="91"/>
      <c r="E39" s="91"/>
      <c r="F39" s="91"/>
      <c r="G39" s="91"/>
      <c r="H39" s="91"/>
      <c r="I39" s="17"/>
      <c r="J39" s="38"/>
      <c r="T39" s="92"/>
      <c r="V39" s="32" t="s">
        <v>35</v>
      </c>
      <c r="W39" s="31" t="str">
        <f>IF(C13="","",C13+57)</f>
        <v/>
      </c>
      <c r="X39" s="25" t="str">
        <f>IF(G13="","",G13+57)</f>
        <v/>
      </c>
      <c r="Y39" s="37" t="str">
        <f>IF(X39="",W39,X39)</f>
        <v/>
      </c>
      <c r="AA39" s="37" t="str">
        <f>IF(Y39="","",IF($B$7="和暦",TEXT(Y39,"ge.m.d"),IF($B$7="西暦",TEXT(Y39,"yyyy/m/d"),"")))</f>
        <v/>
      </c>
    </row>
    <row r="40" spans="1:27" ht="33.75" customHeight="1" x14ac:dyDescent="0.15">
      <c r="A40" s="179" t="s">
        <v>101</v>
      </c>
      <c r="B40" s="180"/>
      <c r="C40" s="114" t="str">
        <f>AA40</f>
        <v/>
      </c>
      <c r="D40" s="84"/>
      <c r="E40" s="84"/>
      <c r="F40" s="84"/>
      <c r="G40" s="84"/>
      <c r="H40" s="84"/>
      <c r="I40" s="28"/>
      <c r="J40" s="29"/>
      <c r="K40" s="85"/>
      <c r="L40" s="85"/>
      <c r="M40" s="85"/>
      <c r="N40" s="85"/>
      <c r="O40" s="85"/>
      <c r="P40" s="85"/>
      <c r="Q40" s="85"/>
      <c r="R40" s="85"/>
      <c r="S40" s="85"/>
      <c r="T40" s="86"/>
      <c r="V40" s="36" t="s">
        <v>36</v>
      </c>
      <c r="W40" s="31" t="str">
        <f>IF(C13="","",DATE(YEAR(C13)+1,MONTH(C13),DAY(C13))-1)</f>
        <v/>
      </c>
      <c r="X40" s="31" t="str">
        <f>IF(G13="","",DATE(YEAR(G13)+1,MONTH(G13),DAY(G13))-1)</f>
        <v/>
      </c>
      <c r="Y40" s="37" t="str">
        <f>IF(X40="",W40,X40)</f>
        <v/>
      </c>
      <c r="AA40" s="37" t="str">
        <f>IF(Y40="","",IF($B$7="和暦",TEXT(Y40,"ge.m.d"),IF($B$7="西暦",TEXT(Y40,"yyyy/m/d"),"")))</f>
        <v/>
      </c>
    </row>
    <row r="41" spans="1:27" ht="33.75" customHeight="1" x14ac:dyDescent="0.15">
      <c r="A41" s="181" t="s">
        <v>99</v>
      </c>
      <c r="B41" s="182"/>
      <c r="C41" s="112" t="str">
        <f>IF(AND($C$13="",$G$13=""),"",IF($G$13="","（予定）",""))</f>
        <v/>
      </c>
      <c r="D41" s="88"/>
      <c r="E41" s="88"/>
      <c r="F41" s="88"/>
      <c r="G41" s="88"/>
      <c r="H41" s="88"/>
      <c r="I41" s="41"/>
      <c r="J41" s="42"/>
      <c r="K41" s="43"/>
      <c r="L41" s="43"/>
      <c r="M41" s="43"/>
      <c r="N41" s="43"/>
      <c r="O41" s="43"/>
      <c r="P41" s="43"/>
      <c r="Q41" s="43"/>
      <c r="R41" s="43"/>
      <c r="S41" s="43"/>
      <c r="T41" s="89"/>
      <c r="V41" s="44"/>
      <c r="W41" s="31"/>
      <c r="X41" s="31"/>
      <c r="Y41" s="37"/>
      <c r="AA41" s="37"/>
    </row>
    <row r="42" spans="1:27" ht="33.75" customHeight="1" x14ac:dyDescent="0.15">
      <c r="A42" s="196" t="s">
        <v>91</v>
      </c>
      <c r="B42" s="197"/>
      <c r="C42" s="114" t="str">
        <f>AA42</f>
        <v/>
      </c>
      <c r="D42" s="84"/>
      <c r="E42" s="84"/>
      <c r="F42" s="84"/>
      <c r="G42" s="84"/>
      <c r="H42" s="84"/>
      <c r="I42" s="28"/>
      <c r="J42" s="29"/>
      <c r="K42" s="85"/>
      <c r="L42" s="85"/>
      <c r="M42" s="85"/>
      <c r="N42" s="85"/>
      <c r="O42" s="85"/>
      <c r="P42" s="85"/>
      <c r="Q42" s="85"/>
      <c r="R42" s="85"/>
      <c r="S42" s="85"/>
      <c r="T42" s="86"/>
      <c r="V42" s="45" t="s">
        <v>91</v>
      </c>
      <c r="W42" s="31" t="str">
        <f>IF(C13="","",DATE(YEAR(C13)+1,MONTH(C13),DAY(C13)))</f>
        <v/>
      </c>
      <c r="X42" s="31" t="str">
        <f>IF(G13="","",DATE(YEAR(G13)+1,MONTH(G13),DAY(G13)))</f>
        <v/>
      </c>
      <c r="Y42" s="37" t="str">
        <f>IF(X42="",W42,X42)</f>
        <v/>
      </c>
      <c r="AA42" s="37" t="str">
        <f>IF(Y42="","",IF($B$7="和暦",TEXT(Y42,"ge.m.d"),IF($B$7="西暦",TEXT(Y42,"yyyy/m/d"),"")))</f>
        <v/>
      </c>
    </row>
    <row r="43" spans="1:27" ht="33.75" customHeight="1" x14ac:dyDescent="0.15">
      <c r="A43" s="125" t="s">
        <v>118</v>
      </c>
      <c r="B43" s="126"/>
      <c r="C43" s="112" t="str">
        <f>IF(AND($C$13="",$G$13=""),"",IF($G$13="","（予定）",""))</f>
        <v/>
      </c>
      <c r="D43" s="91"/>
      <c r="E43" s="91"/>
      <c r="F43" s="91"/>
      <c r="G43" s="91"/>
      <c r="H43" s="91"/>
      <c r="I43" s="17"/>
      <c r="J43" s="38"/>
      <c r="T43" s="92"/>
      <c r="V43" s="32"/>
      <c r="W43" s="31"/>
      <c r="X43" s="31"/>
      <c r="Y43" s="37"/>
      <c r="AA43" s="37"/>
    </row>
    <row r="44" spans="1:27" ht="33.75" customHeight="1" x14ac:dyDescent="0.15">
      <c r="A44" s="179" t="s">
        <v>38</v>
      </c>
      <c r="B44" s="180"/>
      <c r="C44" s="114" t="str">
        <f>AA44</f>
        <v/>
      </c>
      <c r="D44" s="84"/>
      <c r="E44" s="84"/>
      <c r="F44" s="84"/>
      <c r="G44" s="84"/>
      <c r="H44" s="84"/>
      <c r="I44" s="28"/>
      <c r="J44" s="29"/>
      <c r="K44" s="85"/>
      <c r="L44" s="85"/>
      <c r="M44" s="85"/>
      <c r="N44" s="85"/>
      <c r="O44" s="85"/>
      <c r="P44" s="85"/>
      <c r="Q44" s="85"/>
      <c r="R44" s="85"/>
      <c r="S44" s="85"/>
      <c r="T44" s="86"/>
      <c r="V44" s="36" t="s">
        <v>38</v>
      </c>
      <c r="W44" s="31" t="str">
        <f>IF(C13="","",DATE(YEAR(C13)+3,MONTH(C13),DAY(C13))-1)</f>
        <v/>
      </c>
      <c r="X44" s="25" t="str">
        <f>IF(G13="","",DATE(YEAR(G13)+3,MONTH(G13),DAY(G13))-1)</f>
        <v/>
      </c>
      <c r="Y44" s="37" t="str">
        <f>IF(X44="",W44,X44)</f>
        <v/>
      </c>
      <c r="AA44" s="37" t="str">
        <f>IF(Y44="","",IF($B$7="和暦",TEXT(Y44,"ge.m.d"),IF($B$7="西暦",TEXT(Y44,"yyyy/m/d"),"")))</f>
        <v/>
      </c>
    </row>
    <row r="45" spans="1:27" ht="33.75" customHeight="1" x14ac:dyDescent="0.15">
      <c r="A45" s="125" t="s">
        <v>119</v>
      </c>
      <c r="B45" s="126"/>
      <c r="C45" s="112" t="str">
        <f>IF(AND($C$13="",$G$13=""),"",IF($G$13="","（予定）",""))</f>
        <v/>
      </c>
      <c r="D45" s="91"/>
      <c r="E45" s="91"/>
      <c r="F45" s="91"/>
      <c r="G45" s="91"/>
      <c r="H45" s="91"/>
      <c r="I45" s="17"/>
      <c r="J45" s="38"/>
      <c r="T45" s="92"/>
      <c r="V45" s="32"/>
      <c r="W45" s="31"/>
      <c r="X45" s="25"/>
      <c r="Y45" s="37"/>
      <c r="AA45" s="37"/>
    </row>
    <row r="46" spans="1:27" ht="33.75" customHeight="1" x14ac:dyDescent="0.15">
      <c r="A46" s="116" t="s">
        <v>15</v>
      </c>
      <c r="B46" s="117"/>
      <c r="C46" s="114" t="str">
        <f>AA47</f>
        <v/>
      </c>
      <c r="D46" s="84"/>
      <c r="E46" s="84"/>
      <c r="F46" s="84"/>
      <c r="G46" s="84"/>
      <c r="H46" s="84"/>
      <c r="I46" s="28"/>
      <c r="J46" s="29"/>
      <c r="K46" s="85"/>
      <c r="L46" s="85"/>
      <c r="M46" s="85"/>
      <c r="N46" s="85"/>
      <c r="O46" s="85"/>
      <c r="P46" s="85"/>
      <c r="Q46" s="85"/>
      <c r="R46" s="85"/>
      <c r="S46" s="85"/>
      <c r="T46" s="86"/>
      <c r="V46" s="40" t="s">
        <v>39</v>
      </c>
      <c r="W46" s="31" t="str">
        <f>IF(C13="","",DATE(IF(OR(MONTH(C13)&lt;4,AND(MONTH(C13)=4,DAY(C13)=1)),YEAR(C13)+6,YEAR(C13)+7),4,1)-1)</f>
        <v/>
      </c>
      <c r="X46" s="25" t="str">
        <f>IF(G13="","",DATE(IF(OR(MONTH(G13)&lt;4,AND(MONTH(G13)=4,DAY(G13)=1)),YEAR(G13)+6,YEAR(G13)+7),4,1)-1)</f>
        <v/>
      </c>
      <c r="Y46" s="37" t="str">
        <f>IF(X46="",W46,X46)</f>
        <v/>
      </c>
      <c r="AA46" s="37" t="str">
        <f>IF(Y46="","",IF($B$7="和暦",TEXT(Y46,"ge.m.d"),IF($B$7="西暦",TEXT(Y46,"yyyy/m/d"),"")))</f>
        <v/>
      </c>
    </row>
    <row r="47" spans="1:27" ht="33.75" customHeight="1" x14ac:dyDescent="0.15">
      <c r="A47" s="320" t="s">
        <v>120</v>
      </c>
      <c r="B47" s="321"/>
      <c r="C47" s="112" t="str">
        <f>IF(AND($C$13="",$G$13=""),"",IF($G$13="","（予定）",""))</f>
        <v/>
      </c>
      <c r="D47" s="91"/>
      <c r="E47" s="91"/>
      <c r="F47" s="91"/>
      <c r="G47" s="91"/>
      <c r="H47" s="91"/>
      <c r="I47" s="17"/>
      <c r="J47" s="38"/>
      <c r="N47" s="46"/>
      <c r="T47" s="92"/>
      <c r="V47" s="32" t="s">
        <v>15</v>
      </c>
      <c r="W47" s="31" t="str">
        <f>IF(W46="","",W46+1)</f>
        <v/>
      </c>
      <c r="X47" s="25" t="str">
        <f>IF(X46="","",X46+1)</f>
        <v/>
      </c>
      <c r="Y47" s="37" t="str">
        <f>IF(X47="",W47,X47)</f>
        <v/>
      </c>
      <c r="AA47" s="37" t="str">
        <f>IF(Y47="","",IF($B$7="和暦",TEXT(Y47,"ge.m.d"),IF($B$7="西暦",TEXT(Y47,"yyyy/m/d"),"")))</f>
        <v/>
      </c>
    </row>
    <row r="48" spans="1:27" ht="33.75" customHeight="1" x14ac:dyDescent="0.15">
      <c r="A48" s="198" t="s">
        <v>55</v>
      </c>
      <c r="B48" s="117"/>
      <c r="C48" s="114" t="str">
        <f>AA48</f>
        <v/>
      </c>
      <c r="D48" s="84"/>
      <c r="E48" s="84"/>
      <c r="F48" s="84"/>
      <c r="G48" s="84"/>
      <c r="H48" s="84"/>
      <c r="I48" s="28"/>
      <c r="J48" s="29"/>
      <c r="K48" s="85"/>
      <c r="L48" s="85"/>
      <c r="M48" s="85"/>
      <c r="N48" s="85"/>
      <c r="O48" s="85"/>
      <c r="P48" s="85"/>
      <c r="Q48" s="85"/>
      <c r="R48" s="85"/>
      <c r="S48" s="85"/>
      <c r="T48" s="86"/>
      <c r="V48" s="47" t="s">
        <v>76</v>
      </c>
      <c r="W48" s="31" t="str">
        <f>IF(C13="","",DATE(IF(OR(MONTH(C13)&lt;4,AND(MONTH(C13)=4,DAY(C13)=1)),YEAR(C13)+7,YEAR(C13)+8),4,1)-1)</f>
        <v/>
      </c>
      <c r="X48" s="25" t="str">
        <f>IF(G13="","",DATE(IF(OR(MONTH(G13)&lt;4,AND(MONTH(G13)=4,DAY(G13)=1)),YEAR(G13)+7,YEAR(G13)+8),4,1)-1)</f>
        <v/>
      </c>
      <c r="Y48" s="37" t="str">
        <f>IF(X48="",W48,X48)</f>
        <v/>
      </c>
      <c r="AA48" s="37" t="str">
        <f>IF(Y48="","",IF($B$7="和暦",TEXT(Y48,"ge.m.d"),IF($B$7="西暦",TEXT(Y48,"yyyy/m/d"),"")))</f>
        <v/>
      </c>
    </row>
    <row r="49" spans="1:27" s="108" customFormat="1" ht="33.75" customHeight="1" x14ac:dyDescent="0.15">
      <c r="A49" s="103"/>
      <c r="B49" s="104"/>
      <c r="C49" s="112" t="str">
        <f>IF(AND($C$13="",$G$13=""),"",IF($G$13="","（予定）",""))</f>
        <v/>
      </c>
      <c r="D49" s="105"/>
      <c r="E49" s="105"/>
      <c r="F49" s="105"/>
      <c r="G49" s="105"/>
      <c r="H49" s="105"/>
      <c r="I49" s="106"/>
      <c r="J49" s="107"/>
      <c r="T49" s="109"/>
      <c r="V49" s="47"/>
      <c r="W49" s="31"/>
      <c r="X49" s="25"/>
      <c r="Y49" s="37"/>
      <c r="Z49" s="1"/>
      <c r="AA49" s="37"/>
    </row>
    <row r="50" spans="1:27" ht="33.75" customHeight="1" x14ac:dyDescent="0.15">
      <c r="A50" s="198" t="s">
        <v>111</v>
      </c>
      <c r="B50" s="117"/>
      <c r="C50" s="114" t="str">
        <f>AA50</f>
        <v/>
      </c>
      <c r="D50" s="84"/>
      <c r="E50" s="84"/>
      <c r="F50" s="84"/>
      <c r="G50" s="84"/>
      <c r="H50" s="84"/>
      <c r="I50" s="28"/>
      <c r="J50" s="29"/>
      <c r="K50" s="85"/>
      <c r="L50" s="85"/>
      <c r="M50" s="85"/>
      <c r="N50" s="85"/>
      <c r="O50" s="85"/>
      <c r="P50" s="85"/>
      <c r="Q50" s="85"/>
      <c r="R50" s="85"/>
      <c r="S50" s="85"/>
      <c r="T50" s="86"/>
      <c r="V50" s="47" t="s">
        <v>112</v>
      </c>
      <c r="W50" s="31" t="str">
        <f>IF(C13="","",DATE(IF(OR(MONTH(C13)&lt;4,AND(MONTH(C13)=4,DAY(C13)=1)),YEAR(C13)+9,YEAR(C13)+10),4,1)-1)</f>
        <v/>
      </c>
      <c r="X50" s="31" t="str">
        <f>IF(D13="","",DATE(IF(OR(MONTH(D13)&lt;4,AND(MONTH(D13)=4,DAY(D13)=1)),YEAR(D13)+9,YEAR(D13)+10),4,1)-1)</f>
        <v/>
      </c>
      <c r="Y50" s="37" t="str">
        <f t="shared" ref="Y50" si="3">IF(X50="",W50,X50)</f>
        <v/>
      </c>
      <c r="AA50" s="37" t="str">
        <f t="shared" ref="AA50" si="4">IF(Y50="","",IF($B$7="和暦",TEXT(Y50,"ge.m.d"),IF($B$7="西暦",TEXT(Y50,"yyyy/m/d"),"")))</f>
        <v/>
      </c>
    </row>
    <row r="51" spans="1:27" ht="26.25" customHeight="1" thickBot="1" x14ac:dyDescent="0.2">
      <c r="A51" s="95"/>
      <c r="B51" s="96"/>
      <c r="C51" s="113" t="str">
        <f>IF(AND($C$13="",$G$13=""),"",IF($G$13="","（予定）",""))</f>
        <v/>
      </c>
      <c r="D51" s="97"/>
      <c r="E51" s="97"/>
      <c r="F51" s="97"/>
      <c r="G51" s="97"/>
      <c r="H51" s="97"/>
      <c r="I51" s="98"/>
      <c r="J51" s="99"/>
      <c r="K51" s="98"/>
      <c r="L51" s="100"/>
      <c r="M51" s="100"/>
      <c r="N51" s="100"/>
      <c r="O51" s="100"/>
      <c r="P51" s="100"/>
      <c r="Q51" s="100"/>
      <c r="R51" s="100"/>
      <c r="S51" s="101"/>
      <c r="T51" s="102"/>
      <c r="V51" s="48"/>
      <c r="W51" s="49"/>
      <c r="X51" s="50"/>
      <c r="Y51" s="48"/>
      <c r="AA51" s="51"/>
    </row>
    <row r="52" spans="1:27" ht="35.25" customHeight="1" x14ac:dyDescent="0.15">
      <c r="A52" s="12" t="s">
        <v>54</v>
      </c>
      <c r="B52" s="12"/>
      <c r="D52" s="12"/>
      <c r="E52" s="12"/>
      <c r="F52" s="12"/>
      <c r="G52" s="12"/>
      <c r="H52" s="12"/>
      <c r="I52" s="12"/>
    </row>
    <row r="53" spans="1:27" ht="5.25" customHeight="1" thickBot="1" x14ac:dyDescent="0.2">
      <c r="C53" s="13"/>
      <c r="D53" s="13"/>
      <c r="E53" s="13"/>
      <c r="F53" s="13"/>
      <c r="G53" s="13"/>
      <c r="H53" s="13"/>
      <c r="I53" s="13"/>
    </row>
    <row r="54" spans="1:27" ht="24.95" customHeight="1" thickBot="1" x14ac:dyDescent="0.2">
      <c r="A54" s="185" t="s">
        <v>37</v>
      </c>
      <c r="B54" s="186"/>
      <c r="C54" s="186"/>
      <c r="D54" s="186"/>
      <c r="E54" s="186"/>
      <c r="F54" s="186"/>
      <c r="G54" s="186"/>
      <c r="H54" s="186"/>
      <c r="I54" s="186"/>
      <c r="J54" s="186"/>
      <c r="K54" s="186"/>
      <c r="L54" s="186"/>
      <c r="M54" s="186"/>
      <c r="N54" s="186"/>
      <c r="O54" s="186"/>
      <c r="P54" s="186"/>
      <c r="Q54" s="186"/>
      <c r="R54" s="186"/>
      <c r="S54" s="186"/>
      <c r="T54" s="187"/>
      <c r="U54" s="52"/>
      <c r="V54" s="52"/>
    </row>
    <row r="55" spans="1:27" ht="30" customHeight="1" x14ac:dyDescent="0.15">
      <c r="A55" s="188"/>
      <c r="B55" s="189"/>
      <c r="C55" s="53" t="s">
        <v>10</v>
      </c>
      <c r="D55" s="190" t="s">
        <v>33</v>
      </c>
      <c r="E55" s="190"/>
      <c r="F55" s="191"/>
      <c r="G55" s="192" t="s">
        <v>40</v>
      </c>
      <c r="H55" s="193"/>
      <c r="I55" s="193"/>
      <c r="J55" s="193"/>
      <c r="K55" s="193"/>
      <c r="L55" s="194" t="s">
        <v>41</v>
      </c>
      <c r="M55" s="193"/>
      <c r="N55" s="193"/>
      <c r="O55" s="193"/>
      <c r="P55" s="193"/>
      <c r="Q55" s="193"/>
      <c r="R55" s="193"/>
      <c r="S55" s="193"/>
      <c r="T55" s="195"/>
      <c r="U55" s="7"/>
      <c r="V55" s="7"/>
      <c r="W55" s="54"/>
      <c r="X55" s="54"/>
    </row>
    <row r="56" spans="1:27" ht="52.5" customHeight="1" x14ac:dyDescent="0.15">
      <c r="A56" s="199" t="s">
        <v>19</v>
      </c>
      <c r="B56" s="202" t="s">
        <v>56</v>
      </c>
      <c r="C56" s="204"/>
      <c r="D56" s="206" t="s">
        <v>27</v>
      </c>
      <c r="E56" s="207"/>
      <c r="F56" s="208"/>
      <c r="G56" s="212" t="s">
        <v>26</v>
      </c>
      <c r="H56" s="213"/>
      <c r="I56" s="55" t="s">
        <v>3</v>
      </c>
      <c r="J56" s="214" t="str">
        <f>C42</f>
        <v/>
      </c>
      <c r="K56" s="215"/>
      <c r="L56" s="235" t="s">
        <v>66</v>
      </c>
      <c r="M56" s="236"/>
      <c r="N56" s="236"/>
      <c r="O56" s="236"/>
      <c r="P56" s="236"/>
      <c r="Q56" s="236"/>
      <c r="R56" s="236"/>
      <c r="S56" s="236"/>
      <c r="T56" s="237"/>
      <c r="U56" s="56"/>
      <c r="V56" s="56"/>
      <c r="W56" s="57"/>
      <c r="X56" s="13"/>
    </row>
    <row r="57" spans="1:27" ht="52.5" customHeight="1" x14ac:dyDescent="0.15">
      <c r="A57" s="200"/>
      <c r="B57" s="203"/>
      <c r="C57" s="205"/>
      <c r="D57" s="209"/>
      <c r="E57" s="210"/>
      <c r="F57" s="211"/>
      <c r="G57" s="241" t="s">
        <v>18</v>
      </c>
      <c r="H57" s="242"/>
      <c r="I57" s="242"/>
      <c r="J57" s="242"/>
      <c r="K57" s="243"/>
      <c r="L57" s="238"/>
      <c r="M57" s="239"/>
      <c r="N57" s="239"/>
      <c r="O57" s="239"/>
      <c r="P57" s="239"/>
      <c r="Q57" s="239"/>
      <c r="R57" s="239"/>
      <c r="S57" s="239"/>
      <c r="T57" s="240"/>
      <c r="U57" s="56"/>
      <c r="V57" s="56"/>
      <c r="W57" s="57"/>
      <c r="X57" s="13"/>
    </row>
    <row r="58" spans="1:27" ht="39.75" customHeight="1" x14ac:dyDescent="0.15">
      <c r="A58" s="200"/>
      <c r="B58" s="202" t="s">
        <v>59</v>
      </c>
      <c r="C58" s="244"/>
      <c r="D58" s="227"/>
      <c r="E58" s="207"/>
      <c r="F58" s="59" t="s">
        <v>42</v>
      </c>
      <c r="G58" s="230" t="s">
        <v>26</v>
      </c>
      <c r="H58" s="245"/>
      <c r="I58" s="55" t="s">
        <v>3</v>
      </c>
      <c r="J58" s="232" t="str">
        <f>AA31</f>
        <v/>
      </c>
      <c r="K58" s="246"/>
      <c r="L58" s="247" t="s">
        <v>65</v>
      </c>
      <c r="M58" s="248"/>
      <c r="N58" s="248"/>
      <c r="O58" s="248"/>
      <c r="P58" s="248"/>
      <c r="Q58" s="248"/>
      <c r="R58" s="248"/>
      <c r="S58" s="248"/>
      <c r="T58" s="249"/>
      <c r="U58" s="56"/>
      <c r="V58" s="56"/>
      <c r="W58" s="13"/>
      <c r="X58" s="5"/>
    </row>
    <row r="59" spans="1:27" ht="39.75" customHeight="1" x14ac:dyDescent="0.15">
      <c r="A59" s="200"/>
      <c r="B59" s="203"/>
      <c r="C59" s="244"/>
      <c r="D59" s="209"/>
      <c r="E59" s="210"/>
      <c r="F59" s="60" t="s">
        <v>44</v>
      </c>
      <c r="G59" s="241" t="s">
        <v>45</v>
      </c>
      <c r="H59" s="250"/>
      <c r="I59" s="250"/>
      <c r="J59" s="251"/>
      <c r="K59" s="251"/>
      <c r="L59" s="238"/>
      <c r="M59" s="239"/>
      <c r="N59" s="239"/>
      <c r="O59" s="239"/>
      <c r="P59" s="239"/>
      <c r="Q59" s="239"/>
      <c r="R59" s="239"/>
      <c r="S59" s="239"/>
      <c r="T59" s="240"/>
      <c r="U59" s="56"/>
      <c r="V59" s="56"/>
      <c r="W59" s="13"/>
      <c r="X59" s="13"/>
    </row>
    <row r="60" spans="1:27" ht="29.25" customHeight="1" x14ac:dyDescent="0.15">
      <c r="A60" s="200"/>
      <c r="B60" s="216" t="s">
        <v>60</v>
      </c>
      <c r="C60" s="205"/>
      <c r="D60" s="219"/>
      <c r="E60" s="220"/>
      <c r="F60" s="61" t="s">
        <v>42</v>
      </c>
      <c r="G60" s="221" t="s">
        <v>26</v>
      </c>
      <c r="H60" s="222"/>
      <c r="I60" s="79" t="s">
        <v>3</v>
      </c>
      <c r="J60" s="233" t="str">
        <f>AA31</f>
        <v/>
      </c>
      <c r="K60" s="234"/>
      <c r="L60" s="247" t="s">
        <v>67</v>
      </c>
      <c r="M60" s="248"/>
      <c r="N60" s="248"/>
      <c r="O60" s="248"/>
      <c r="P60" s="248"/>
      <c r="Q60" s="248"/>
      <c r="R60" s="248"/>
      <c r="S60" s="248"/>
      <c r="T60" s="249"/>
      <c r="U60" s="56"/>
      <c r="V60" s="56"/>
      <c r="W60" s="13"/>
      <c r="X60" s="5"/>
    </row>
    <row r="61" spans="1:27" ht="29.25" customHeight="1" x14ac:dyDescent="0.15">
      <c r="A61" s="200"/>
      <c r="B61" s="217"/>
      <c r="C61" s="218"/>
      <c r="D61" s="209"/>
      <c r="E61" s="210"/>
      <c r="F61" s="60" t="s">
        <v>44</v>
      </c>
      <c r="G61" s="241" t="s">
        <v>45</v>
      </c>
      <c r="H61" s="250"/>
      <c r="I61" s="250"/>
      <c r="J61" s="251"/>
      <c r="K61" s="251"/>
      <c r="L61" s="238"/>
      <c r="M61" s="239"/>
      <c r="N61" s="239"/>
      <c r="O61" s="239"/>
      <c r="P61" s="239"/>
      <c r="Q61" s="239"/>
      <c r="R61" s="239"/>
      <c r="S61" s="239"/>
      <c r="T61" s="240"/>
      <c r="U61" s="56"/>
      <c r="V61" s="56"/>
      <c r="W61" s="13"/>
      <c r="X61" s="13"/>
    </row>
    <row r="62" spans="1:27" ht="36.75" customHeight="1" x14ac:dyDescent="0.15">
      <c r="A62" s="200"/>
      <c r="B62" s="252" t="s">
        <v>61</v>
      </c>
      <c r="C62" s="205"/>
      <c r="D62" s="227"/>
      <c r="E62" s="207"/>
      <c r="F62" s="61" t="s">
        <v>42</v>
      </c>
      <c r="G62" s="254" t="s">
        <v>26</v>
      </c>
      <c r="H62" s="245"/>
      <c r="I62" s="62" t="s">
        <v>3</v>
      </c>
      <c r="J62" s="232" t="str">
        <f>AA31</f>
        <v/>
      </c>
      <c r="K62" s="246"/>
      <c r="L62" s="247" t="s">
        <v>68</v>
      </c>
      <c r="M62" s="248"/>
      <c r="N62" s="248"/>
      <c r="O62" s="248"/>
      <c r="P62" s="248"/>
      <c r="Q62" s="248"/>
      <c r="R62" s="248"/>
      <c r="S62" s="248"/>
      <c r="T62" s="249"/>
      <c r="U62" s="56"/>
      <c r="V62" s="56"/>
      <c r="W62" s="13"/>
      <c r="X62" s="5"/>
    </row>
    <row r="63" spans="1:27" ht="36.75" customHeight="1" x14ac:dyDescent="0.15">
      <c r="A63" s="200"/>
      <c r="B63" s="253"/>
      <c r="C63" s="218"/>
      <c r="D63" s="209"/>
      <c r="E63" s="210"/>
      <c r="F63" s="61" t="s">
        <v>44</v>
      </c>
      <c r="G63" s="241" t="s">
        <v>46</v>
      </c>
      <c r="H63" s="250"/>
      <c r="I63" s="250"/>
      <c r="J63" s="250"/>
      <c r="K63" s="271"/>
      <c r="L63" s="238"/>
      <c r="M63" s="239"/>
      <c r="N63" s="239"/>
      <c r="O63" s="239"/>
      <c r="P63" s="239"/>
      <c r="Q63" s="239"/>
      <c r="R63" s="239"/>
      <c r="S63" s="239"/>
      <c r="T63" s="240"/>
      <c r="U63" s="56"/>
      <c r="V63" s="56"/>
      <c r="W63" s="13"/>
      <c r="X63" s="13"/>
    </row>
    <row r="64" spans="1:27" ht="20.25" customHeight="1" x14ac:dyDescent="0.15">
      <c r="A64" s="200"/>
      <c r="B64" s="223" t="s">
        <v>47</v>
      </c>
      <c r="C64" s="204"/>
      <c r="D64" s="227"/>
      <c r="E64" s="207"/>
      <c r="F64" s="228" t="s">
        <v>42</v>
      </c>
      <c r="G64" s="230" t="str">
        <f>C30</f>
        <v/>
      </c>
      <c r="H64" s="231"/>
      <c r="I64" s="55" t="s">
        <v>3</v>
      </c>
      <c r="J64" s="232" t="str">
        <f>C38</f>
        <v/>
      </c>
      <c r="K64" s="231"/>
      <c r="L64" s="247" t="s">
        <v>70</v>
      </c>
      <c r="M64" s="248"/>
      <c r="N64" s="248"/>
      <c r="O64" s="248"/>
      <c r="P64" s="248"/>
      <c r="Q64" s="248"/>
      <c r="R64" s="248"/>
      <c r="S64" s="248"/>
      <c r="T64" s="249"/>
      <c r="U64" s="56"/>
      <c r="V64" s="56"/>
      <c r="W64" s="13"/>
      <c r="X64" s="13"/>
    </row>
    <row r="65" spans="1:26" ht="20.25" customHeight="1" x14ac:dyDescent="0.15">
      <c r="A65" s="200"/>
      <c r="B65" s="224"/>
      <c r="C65" s="205"/>
      <c r="D65" s="219"/>
      <c r="E65" s="220"/>
      <c r="F65" s="229"/>
      <c r="G65" s="261" t="s">
        <v>73</v>
      </c>
      <c r="H65" s="262"/>
      <c r="I65" s="262"/>
      <c r="J65" s="263"/>
      <c r="K65" s="263"/>
      <c r="L65" s="255"/>
      <c r="M65" s="256"/>
      <c r="N65" s="256"/>
      <c r="O65" s="256"/>
      <c r="P65" s="256"/>
      <c r="Q65" s="256"/>
      <c r="R65" s="256"/>
      <c r="S65" s="256"/>
      <c r="T65" s="257"/>
      <c r="U65" s="56"/>
      <c r="V65" s="56"/>
      <c r="W65" s="13"/>
    </row>
    <row r="66" spans="1:26" ht="20.25" customHeight="1" x14ac:dyDescent="0.15">
      <c r="A66" s="200"/>
      <c r="B66" s="224"/>
      <c r="C66" s="205"/>
      <c r="D66" s="219"/>
      <c r="E66" s="220"/>
      <c r="F66" s="229" t="s">
        <v>44</v>
      </c>
      <c r="G66" s="230" t="str">
        <f>C28</f>
        <v/>
      </c>
      <c r="H66" s="231"/>
      <c r="I66" s="55" t="s">
        <v>3</v>
      </c>
      <c r="J66" s="232" t="str">
        <f>C38</f>
        <v/>
      </c>
      <c r="K66" s="231"/>
      <c r="L66" s="255"/>
      <c r="M66" s="256"/>
      <c r="N66" s="256"/>
      <c r="O66" s="256"/>
      <c r="P66" s="256"/>
      <c r="Q66" s="256"/>
      <c r="R66" s="256"/>
      <c r="S66" s="256"/>
      <c r="T66" s="257"/>
      <c r="U66" s="56"/>
      <c r="V66" s="56"/>
      <c r="W66" s="13"/>
    </row>
    <row r="67" spans="1:26" ht="25.5" customHeight="1" x14ac:dyDescent="0.15">
      <c r="A67" s="201"/>
      <c r="B67" s="225"/>
      <c r="C67" s="226"/>
      <c r="D67" s="264"/>
      <c r="E67" s="265"/>
      <c r="F67" s="266"/>
      <c r="G67" s="267" t="s">
        <v>48</v>
      </c>
      <c r="H67" s="268"/>
      <c r="I67" s="268"/>
      <c r="J67" s="269"/>
      <c r="K67" s="270"/>
      <c r="L67" s="258"/>
      <c r="M67" s="259"/>
      <c r="N67" s="259"/>
      <c r="O67" s="259"/>
      <c r="P67" s="259"/>
      <c r="Q67" s="259"/>
      <c r="R67" s="259"/>
      <c r="S67" s="259"/>
      <c r="T67" s="260"/>
      <c r="U67" s="56"/>
      <c r="V67" s="56"/>
      <c r="W67" s="13"/>
    </row>
    <row r="68" spans="1:26" ht="15" customHeight="1" x14ac:dyDescent="0.15">
      <c r="A68" s="272" t="s">
        <v>21</v>
      </c>
      <c r="B68" s="289" t="s">
        <v>62</v>
      </c>
      <c r="C68" s="277"/>
      <c r="D68" s="63"/>
      <c r="E68" s="63"/>
      <c r="F68" s="64"/>
      <c r="G68" s="212" t="str">
        <f>C34</f>
        <v/>
      </c>
      <c r="H68" s="306"/>
      <c r="I68" s="65" t="s">
        <v>3</v>
      </c>
      <c r="J68" s="214" t="str">
        <f>C42</f>
        <v/>
      </c>
      <c r="K68" s="306"/>
      <c r="L68" s="235" t="s">
        <v>105</v>
      </c>
      <c r="M68" s="236"/>
      <c r="N68" s="236"/>
      <c r="O68" s="236"/>
      <c r="P68" s="236"/>
      <c r="Q68" s="236"/>
      <c r="R68" s="236"/>
      <c r="S68" s="236"/>
      <c r="T68" s="237"/>
      <c r="U68" s="56"/>
      <c r="V68" s="56"/>
      <c r="W68" s="13"/>
    </row>
    <row r="69" spans="1:26" ht="22.5" customHeight="1" x14ac:dyDescent="0.15">
      <c r="A69" s="273"/>
      <c r="B69" s="290"/>
      <c r="C69" s="205"/>
      <c r="D69" s="219"/>
      <c r="E69" s="220"/>
      <c r="F69" s="301" t="s">
        <v>42</v>
      </c>
      <c r="G69" s="307" t="s">
        <v>106</v>
      </c>
      <c r="H69" s="308"/>
      <c r="I69" s="308"/>
      <c r="J69" s="304"/>
      <c r="K69" s="304"/>
      <c r="L69" s="255"/>
      <c r="M69" s="256"/>
      <c r="N69" s="256"/>
      <c r="O69" s="256"/>
      <c r="P69" s="256"/>
      <c r="Q69" s="256"/>
      <c r="R69" s="256"/>
      <c r="S69" s="256"/>
      <c r="T69" s="257"/>
      <c r="U69" s="56"/>
      <c r="V69" s="56"/>
      <c r="W69" s="13"/>
    </row>
    <row r="70" spans="1:26" ht="15" customHeight="1" x14ac:dyDescent="0.15">
      <c r="A70" s="273"/>
      <c r="B70" s="290"/>
      <c r="C70" s="205"/>
      <c r="D70" s="219"/>
      <c r="E70" s="220"/>
      <c r="F70" s="301"/>
      <c r="G70" s="305" t="str">
        <f>C32</f>
        <v/>
      </c>
      <c r="H70" s="300"/>
      <c r="I70" s="80" t="s">
        <v>3</v>
      </c>
      <c r="J70" s="299" t="str">
        <f>C42</f>
        <v/>
      </c>
      <c r="K70" s="300"/>
      <c r="L70" s="255"/>
      <c r="M70" s="256"/>
      <c r="N70" s="256"/>
      <c r="O70" s="256"/>
      <c r="P70" s="256"/>
      <c r="Q70" s="256"/>
      <c r="R70" s="256"/>
      <c r="S70" s="256"/>
      <c r="T70" s="257"/>
      <c r="U70" s="56"/>
      <c r="V70" s="56"/>
      <c r="W70" s="13"/>
    </row>
    <row r="71" spans="1:26" ht="22.5" customHeight="1" x14ac:dyDescent="0.15">
      <c r="A71" s="273"/>
      <c r="B71" s="290"/>
      <c r="C71" s="205"/>
      <c r="D71" s="219"/>
      <c r="E71" s="220"/>
      <c r="F71" s="301" t="s">
        <v>44</v>
      </c>
      <c r="G71" s="302" t="s">
        <v>107</v>
      </c>
      <c r="H71" s="303"/>
      <c r="I71" s="303"/>
      <c r="J71" s="304"/>
      <c r="K71" s="304"/>
      <c r="L71" s="255"/>
      <c r="M71" s="256"/>
      <c r="N71" s="256"/>
      <c r="O71" s="256"/>
      <c r="P71" s="256"/>
      <c r="Q71" s="256"/>
      <c r="R71" s="256"/>
      <c r="S71" s="256"/>
      <c r="T71" s="257"/>
      <c r="U71" s="56"/>
      <c r="V71" s="56"/>
      <c r="W71" s="13"/>
    </row>
    <row r="72" spans="1:26" ht="15" customHeight="1" x14ac:dyDescent="0.15">
      <c r="A72" s="273"/>
      <c r="B72" s="290"/>
      <c r="C72" s="205"/>
      <c r="D72" s="219"/>
      <c r="E72" s="220"/>
      <c r="F72" s="301"/>
      <c r="G72" s="305" t="str">
        <f>C28</f>
        <v/>
      </c>
      <c r="H72" s="300"/>
      <c r="I72" s="80" t="s">
        <v>3</v>
      </c>
      <c r="J72" s="299" t="str">
        <f>C42</f>
        <v/>
      </c>
      <c r="K72" s="300"/>
      <c r="L72" s="255"/>
      <c r="M72" s="256"/>
      <c r="N72" s="256"/>
      <c r="O72" s="256"/>
      <c r="P72" s="256"/>
      <c r="Q72" s="256"/>
      <c r="R72" s="256"/>
      <c r="S72" s="256"/>
      <c r="T72" s="257"/>
      <c r="U72" s="56"/>
      <c r="V72" s="56"/>
      <c r="W72" s="13"/>
    </row>
    <row r="73" spans="1:26" ht="22.5" customHeight="1" x14ac:dyDescent="0.15">
      <c r="A73" s="273"/>
      <c r="B73" s="291"/>
      <c r="C73" s="218"/>
      <c r="D73" s="58"/>
      <c r="E73" s="58"/>
      <c r="F73" s="60"/>
      <c r="G73" s="295" t="s">
        <v>108</v>
      </c>
      <c r="H73" s="296"/>
      <c r="I73" s="296"/>
      <c r="J73" s="297"/>
      <c r="K73" s="297"/>
      <c r="L73" s="238"/>
      <c r="M73" s="239"/>
      <c r="N73" s="239"/>
      <c r="O73" s="239"/>
      <c r="P73" s="239"/>
      <c r="Q73" s="239"/>
      <c r="R73" s="239"/>
      <c r="S73" s="239"/>
      <c r="T73" s="240"/>
      <c r="U73" s="56"/>
      <c r="V73" s="56"/>
      <c r="W73" s="13"/>
      <c r="Y73" s="10"/>
      <c r="Z73" s="10"/>
    </row>
    <row r="74" spans="1:26" ht="24.95" customHeight="1" x14ac:dyDescent="0.15">
      <c r="A74" s="273"/>
      <c r="B74" s="216" t="s">
        <v>64</v>
      </c>
      <c r="C74" s="205"/>
      <c r="D74" s="219"/>
      <c r="E74" s="220"/>
      <c r="F74" s="61" t="s">
        <v>42</v>
      </c>
      <c r="G74" s="221" t="str">
        <f>AA33</f>
        <v/>
      </c>
      <c r="H74" s="298"/>
      <c r="I74" s="79" t="s">
        <v>3</v>
      </c>
      <c r="J74" s="233" t="str">
        <f>AA36</f>
        <v/>
      </c>
      <c r="K74" s="298"/>
      <c r="L74" s="247" t="s">
        <v>71</v>
      </c>
      <c r="M74" s="248"/>
      <c r="N74" s="248"/>
      <c r="O74" s="248"/>
      <c r="P74" s="248"/>
      <c r="Q74" s="248"/>
      <c r="R74" s="248"/>
      <c r="S74" s="248"/>
      <c r="T74" s="249"/>
      <c r="U74" s="56"/>
      <c r="V74" s="56"/>
      <c r="W74" s="13"/>
    </row>
    <row r="75" spans="1:26" ht="24.95" customHeight="1" x14ac:dyDescent="0.15">
      <c r="A75" s="273"/>
      <c r="B75" s="217"/>
      <c r="C75" s="218"/>
      <c r="D75" s="209"/>
      <c r="E75" s="210"/>
      <c r="F75" s="60" t="s">
        <v>44</v>
      </c>
      <c r="G75" s="261" t="s">
        <v>92</v>
      </c>
      <c r="H75" s="262"/>
      <c r="I75" s="262"/>
      <c r="J75" s="263"/>
      <c r="K75" s="263"/>
      <c r="L75" s="255"/>
      <c r="M75" s="256"/>
      <c r="N75" s="256"/>
      <c r="O75" s="256"/>
      <c r="P75" s="256"/>
      <c r="Q75" s="256"/>
      <c r="R75" s="256"/>
      <c r="S75" s="256"/>
      <c r="T75" s="257"/>
      <c r="U75" s="56"/>
      <c r="V75" s="56"/>
      <c r="W75" s="13"/>
    </row>
    <row r="76" spans="1:26" ht="42" customHeight="1" x14ac:dyDescent="0.15">
      <c r="A76" s="273"/>
      <c r="B76" s="275" t="s">
        <v>72</v>
      </c>
      <c r="C76" s="277"/>
      <c r="D76" s="278"/>
      <c r="E76" s="279"/>
      <c r="F76" s="64" t="s">
        <v>42</v>
      </c>
      <c r="G76" s="230" t="str">
        <f>IF($R$8="","",IF($R$8="男",$AA$34,$AA$39))</f>
        <v/>
      </c>
      <c r="H76" s="231"/>
      <c r="I76" s="55" t="s">
        <v>3</v>
      </c>
      <c r="J76" s="232" t="str">
        <f>C38</f>
        <v/>
      </c>
      <c r="K76" s="309"/>
      <c r="L76" s="247" t="s">
        <v>127</v>
      </c>
      <c r="M76" s="248"/>
      <c r="N76" s="248"/>
      <c r="O76" s="248"/>
      <c r="P76" s="248"/>
      <c r="Q76" s="248"/>
      <c r="R76" s="248"/>
      <c r="S76" s="248"/>
      <c r="T76" s="249"/>
      <c r="U76" s="56"/>
      <c r="V76" s="56"/>
      <c r="W76" s="13"/>
    </row>
    <row r="77" spans="1:26" ht="42" customHeight="1" x14ac:dyDescent="0.15">
      <c r="A77" s="274"/>
      <c r="B77" s="276"/>
      <c r="C77" s="218"/>
      <c r="D77" s="209"/>
      <c r="E77" s="210"/>
      <c r="F77" s="60" t="s">
        <v>44</v>
      </c>
      <c r="G77" s="333" t="s">
        <v>126</v>
      </c>
      <c r="H77" s="334"/>
      <c r="I77" s="334"/>
      <c r="J77" s="335"/>
      <c r="K77" s="335"/>
      <c r="L77" s="258"/>
      <c r="M77" s="259"/>
      <c r="N77" s="259"/>
      <c r="O77" s="259"/>
      <c r="P77" s="259"/>
      <c r="Q77" s="259"/>
      <c r="R77" s="259"/>
      <c r="S77" s="259"/>
      <c r="T77" s="260"/>
      <c r="U77" s="56"/>
      <c r="V77" s="56"/>
      <c r="W77" s="13"/>
    </row>
    <row r="78" spans="1:26" ht="42.75" customHeight="1" x14ac:dyDescent="0.15">
      <c r="A78" s="280" t="s">
        <v>43</v>
      </c>
      <c r="B78" s="283" t="s">
        <v>63</v>
      </c>
      <c r="C78" s="277"/>
      <c r="D78" s="278"/>
      <c r="E78" s="279"/>
      <c r="F78" s="64" t="s">
        <v>42</v>
      </c>
      <c r="G78" s="212" t="str">
        <f>IF($R$8="","",IF($R$8="男",$AA$34,$AA$39))</f>
        <v/>
      </c>
      <c r="H78" s="306"/>
      <c r="I78" s="65" t="s">
        <v>3</v>
      </c>
      <c r="J78" s="214" t="str">
        <f>C44</f>
        <v/>
      </c>
      <c r="K78" s="306"/>
      <c r="L78" s="235" t="s">
        <v>74</v>
      </c>
      <c r="M78" s="236"/>
      <c r="N78" s="236"/>
      <c r="O78" s="236"/>
      <c r="P78" s="236"/>
      <c r="Q78" s="236"/>
      <c r="R78" s="236"/>
      <c r="S78" s="236"/>
      <c r="T78" s="237"/>
      <c r="U78" s="56"/>
      <c r="V78" s="56"/>
      <c r="W78" s="13"/>
      <c r="X78" s="5"/>
      <c r="Y78" s="66"/>
      <c r="Z78" s="66"/>
    </row>
    <row r="79" spans="1:26" ht="42.75" customHeight="1" x14ac:dyDescent="0.15">
      <c r="A79" s="281"/>
      <c r="B79" s="284"/>
      <c r="C79" s="218"/>
      <c r="D79" s="209"/>
      <c r="E79" s="210"/>
      <c r="F79" s="60" t="s">
        <v>44</v>
      </c>
      <c r="G79" s="241" t="s">
        <v>49</v>
      </c>
      <c r="H79" s="250"/>
      <c r="I79" s="250"/>
      <c r="J79" s="251"/>
      <c r="K79" s="251"/>
      <c r="L79" s="238"/>
      <c r="M79" s="239"/>
      <c r="N79" s="239"/>
      <c r="O79" s="239"/>
      <c r="P79" s="239"/>
      <c r="Q79" s="239"/>
      <c r="R79" s="239"/>
      <c r="S79" s="239"/>
      <c r="T79" s="240"/>
      <c r="U79" s="56"/>
      <c r="V79" s="56"/>
      <c r="W79" s="13"/>
    </row>
    <row r="80" spans="1:26" ht="62.25" customHeight="1" x14ac:dyDescent="0.15">
      <c r="A80" s="281"/>
      <c r="B80" s="285" t="s">
        <v>50</v>
      </c>
      <c r="C80" s="204"/>
      <c r="D80" s="227"/>
      <c r="E80" s="207"/>
      <c r="F80" s="59" t="s">
        <v>42</v>
      </c>
      <c r="G80" s="230" t="str">
        <f>IF($R$8="","",IF($R$8="男",$AA$34,$AA$39))</f>
        <v/>
      </c>
      <c r="H80" s="231"/>
      <c r="I80" s="55" t="s">
        <v>3</v>
      </c>
      <c r="J80" s="232" t="str">
        <f>C48</f>
        <v/>
      </c>
      <c r="K80" s="231"/>
      <c r="L80" s="247" t="s">
        <v>75</v>
      </c>
      <c r="M80" s="248"/>
      <c r="N80" s="248"/>
      <c r="O80" s="248"/>
      <c r="P80" s="248"/>
      <c r="Q80" s="248"/>
      <c r="R80" s="248"/>
      <c r="S80" s="248"/>
      <c r="T80" s="249"/>
      <c r="U80" s="56"/>
      <c r="V80" s="56"/>
      <c r="W80" s="13"/>
      <c r="X80" s="5"/>
      <c r="Y80" s="66"/>
      <c r="Z80" s="66"/>
    </row>
    <row r="81" spans="1:26" ht="62.25" customHeight="1" x14ac:dyDescent="0.15">
      <c r="A81" s="281"/>
      <c r="B81" s="217"/>
      <c r="C81" s="218"/>
      <c r="D81" s="209"/>
      <c r="E81" s="210"/>
      <c r="F81" s="60" t="s">
        <v>44</v>
      </c>
      <c r="G81" s="310" t="s">
        <v>77</v>
      </c>
      <c r="H81" s="311"/>
      <c r="I81" s="311"/>
      <c r="J81" s="251"/>
      <c r="K81" s="251"/>
      <c r="L81" s="238"/>
      <c r="M81" s="239"/>
      <c r="N81" s="239"/>
      <c r="O81" s="239"/>
      <c r="P81" s="239"/>
      <c r="Q81" s="239"/>
      <c r="R81" s="239"/>
      <c r="S81" s="239"/>
      <c r="T81" s="240"/>
      <c r="U81" s="56"/>
      <c r="V81" s="56"/>
      <c r="W81" s="13"/>
    </row>
    <row r="82" spans="1:26" ht="45.75" customHeight="1" x14ac:dyDescent="0.15">
      <c r="A82" s="281"/>
      <c r="B82" s="312" t="s">
        <v>78</v>
      </c>
      <c r="C82" s="204"/>
      <c r="D82" s="227"/>
      <c r="E82" s="207"/>
      <c r="F82" s="59" t="s">
        <v>42</v>
      </c>
      <c r="G82" s="230" t="str">
        <f>IF($R$8="","",IF($R$8="男",$AA$34,$AA$39))</f>
        <v/>
      </c>
      <c r="H82" s="231"/>
      <c r="I82" s="55" t="s">
        <v>3</v>
      </c>
      <c r="J82" s="232" t="str">
        <f>C48</f>
        <v/>
      </c>
      <c r="K82" s="231"/>
      <c r="L82" s="247" t="s">
        <v>79</v>
      </c>
      <c r="M82" s="248"/>
      <c r="N82" s="248"/>
      <c r="O82" s="248"/>
      <c r="P82" s="248"/>
      <c r="Q82" s="248"/>
      <c r="R82" s="248"/>
      <c r="S82" s="248"/>
      <c r="T82" s="249"/>
      <c r="U82" s="56"/>
      <c r="V82" s="56"/>
      <c r="W82" s="13"/>
      <c r="X82" s="5"/>
      <c r="Y82" s="66"/>
      <c r="Z82" s="66"/>
    </row>
    <row r="83" spans="1:26" ht="45.75" customHeight="1" x14ac:dyDescent="0.15">
      <c r="A83" s="281"/>
      <c r="B83" s="284"/>
      <c r="C83" s="218"/>
      <c r="D83" s="209"/>
      <c r="E83" s="210"/>
      <c r="F83" s="60" t="s">
        <v>44</v>
      </c>
      <c r="G83" s="310" t="s">
        <v>77</v>
      </c>
      <c r="H83" s="311"/>
      <c r="I83" s="311"/>
      <c r="J83" s="251"/>
      <c r="K83" s="313"/>
      <c r="L83" s="238"/>
      <c r="M83" s="239"/>
      <c r="N83" s="239"/>
      <c r="O83" s="239"/>
      <c r="P83" s="239"/>
      <c r="Q83" s="239"/>
      <c r="R83" s="239"/>
      <c r="S83" s="239"/>
      <c r="T83" s="240"/>
      <c r="U83" s="56"/>
      <c r="V83" s="56"/>
      <c r="W83" s="13"/>
    </row>
    <row r="84" spans="1:26" ht="35.25" customHeight="1" x14ac:dyDescent="0.15">
      <c r="A84" s="281"/>
      <c r="B84" s="290" t="s">
        <v>80</v>
      </c>
      <c r="C84" s="204"/>
      <c r="D84" s="227"/>
      <c r="E84" s="207"/>
      <c r="F84" s="59" t="s">
        <v>42</v>
      </c>
      <c r="G84" s="315" t="str">
        <f>AA47</f>
        <v/>
      </c>
      <c r="H84" s="316"/>
      <c r="I84" s="79" t="s">
        <v>3</v>
      </c>
      <c r="J84" s="233" t="str">
        <f>C48</f>
        <v/>
      </c>
      <c r="K84" s="317"/>
      <c r="L84" s="255" t="s">
        <v>81</v>
      </c>
      <c r="M84" s="256"/>
      <c r="N84" s="256"/>
      <c r="O84" s="256"/>
      <c r="P84" s="256"/>
      <c r="Q84" s="256"/>
      <c r="R84" s="256"/>
      <c r="S84" s="256"/>
      <c r="T84" s="257"/>
      <c r="U84" s="56"/>
      <c r="V84" s="56"/>
      <c r="W84" s="13"/>
      <c r="X84" s="5"/>
    </row>
    <row r="85" spans="1:26" ht="35.25" customHeight="1" x14ac:dyDescent="0.15">
      <c r="A85" s="281"/>
      <c r="B85" s="314"/>
      <c r="C85" s="218"/>
      <c r="D85" s="209"/>
      <c r="E85" s="210"/>
      <c r="F85" s="60" t="s">
        <v>44</v>
      </c>
      <c r="G85" s="310" t="s">
        <v>77</v>
      </c>
      <c r="H85" s="311"/>
      <c r="I85" s="311"/>
      <c r="J85" s="251"/>
      <c r="K85" s="313"/>
      <c r="L85" s="238"/>
      <c r="M85" s="239"/>
      <c r="N85" s="239"/>
      <c r="O85" s="239"/>
      <c r="P85" s="239"/>
      <c r="Q85" s="239"/>
      <c r="R85" s="239"/>
      <c r="S85" s="239"/>
      <c r="T85" s="240"/>
      <c r="U85" s="56"/>
      <c r="V85" s="56"/>
      <c r="W85" s="13"/>
    </row>
    <row r="86" spans="1:26" ht="30" customHeight="1" x14ac:dyDescent="0.15">
      <c r="A86" s="281"/>
      <c r="B86" s="318" t="s">
        <v>122</v>
      </c>
      <c r="C86" s="204"/>
      <c r="D86" s="206" t="s">
        <v>27</v>
      </c>
      <c r="E86" s="207"/>
      <c r="F86" s="208"/>
      <c r="G86" s="230" t="str">
        <f>IF($R$8="","",IF($R$8="男",$AA$34,$AA$39))</f>
        <v/>
      </c>
      <c r="H86" s="231"/>
      <c r="I86" s="55" t="s">
        <v>3</v>
      </c>
      <c r="J86" s="232" t="str">
        <f>C48</f>
        <v/>
      </c>
      <c r="K86" s="231"/>
      <c r="L86" s="247" t="s">
        <v>125</v>
      </c>
      <c r="M86" s="248"/>
      <c r="N86" s="248"/>
      <c r="O86" s="248"/>
      <c r="P86" s="248"/>
      <c r="Q86" s="248"/>
      <c r="R86" s="248"/>
      <c r="S86" s="248"/>
      <c r="T86" s="249"/>
      <c r="U86" s="56"/>
      <c r="V86" s="56"/>
      <c r="W86" s="13"/>
      <c r="X86" s="5"/>
      <c r="Y86" s="66"/>
      <c r="Z86" s="66"/>
    </row>
    <row r="87" spans="1:26" ht="30" customHeight="1" x14ac:dyDescent="0.15">
      <c r="A87" s="281"/>
      <c r="B87" s="319"/>
      <c r="C87" s="218"/>
      <c r="D87" s="209"/>
      <c r="E87" s="210"/>
      <c r="F87" s="211"/>
      <c r="G87" s="310" t="s">
        <v>124</v>
      </c>
      <c r="H87" s="311"/>
      <c r="I87" s="311"/>
      <c r="J87" s="251"/>
      <c r="K87" s="313"/>
      <c r="L87" s="238"/>
      <c r="M87" s="239"/>
      <c r="N87" s="239"/>
      <c r="O87" s="239"/>
      <c r="P87" s="239"/>
      <c r="Q87" s="239"/>
      <c r="R87" s="239"/>
      <c r="S87" s="239"/>
      <c r="T87" s="240"/>
      <c r="U87" s="56"/>
      <c r="V87" s="56"/>
      <c r="W87" s="13"/>
    </row>
    <row r="88" spans="1:26" ht="30" customHeight="1" x14ac:dyDescent="0.15">
      <c r="A88" s="281"/>
      <c r="B88" s="331" t="s">
        <v>82</v>
      </c>
      <c r="C88" s="204"/>
      <c r="D88" s="206" t="s">
        <v>27</v>
      </c>
      <c r="E88" s="207"/>
      <c r="F88" s="208"/>
      <c r="G88" s="230" t="str">
        <f>IF($R$8="","",IF($R$8="男",$AA$34,$AA$39))</f>
        <v/>
      </c>
      <c r="H88" s="231"/>
      <c r="I88" s="55" t="s">
        <v>3</v>
      </c>
      <c r="J88" s="232" t="str">
        <f>C40</f>
        <v/>
      </c>
      <c r="K88" s="231"/>
      <c r="L88" s="247" t="s">
        <v>83</v>
      </c>
      <c r="M88" s="248"/>
      <c r="N88" s="248"/>
      <c r="O88" s="248"/>
      <c r="P88" s="248"/>
      <c r="Q88" s="248"/>
      <c r="R88" s="248"/>
      <c r="S88" s="248"/>
      <c r="T88" s="249"/>
      <c r="U88" s="56"/>
      <c r="V88" s="56"/>
      <c r="W88" s="13"/>
      <c r="X88" s="5"/>
      <c r="Y88" s="66"/>
      <c r="Z88" s="66"/>
    </row>
    <row r="89" spans="1:26" ht="30" customHeight="1" x14ac:dyDescent="0.15">
      <c r="A89" s="281"/>
      <c r="B89" s="332"/>
      <c r="C89" s="218"/>
      <c r="D89" s="209"/>
      <c r="E89" s="210"/>
      <c r="F89" s="211"/>
      <c r="G89" s="310" t="s">
        <v>123</v>
      </c>
      <c r="H89" s="311"/>
      <c r="I89" s="311"/>
      <c r="J89" s="251"/>
      <c r="K89" s="251"/>
      <c r="L89" s="238"/>
      <c r="M89" s="239"/>
      <c r="N89" s="239"/>
      <c r="O89" s="239"/>
      <c r="P89" s="239"/>
      <c r="Q89" s="239"/>
      <c r="R89" s="239"/>
      <c r="S89" s="239"/>
      <c r="T89" s="240"/>
      <c r="U89" s="56"/>
      <c r="V89" s="56"/>
      <c r="W89" s="13"/>
    </row>
    <row r="90" spans="1:26" ht="30" customHeight="1" x14ac:dyDescent="0.15">
      <c r="A90" s="281"/>
      <c r="B90" s="292" t="s">
        <v>115</v>
      </c>
      <c r="C90" s="293"/>
      <c r="D90" s="293"/>
      <c r="E90" s="293"/>
      <c r="F90" s="293"/>
      <c r="G90" s="293"/>
      <c r="H90" s="293"/>
      <c r="I90" s="293"/>
      <c r="J90" s="293"/>
      <c r="K90" s="293"/>
      <c r="L90" s="293"/>
      <c r="M90" s="293"/>
      <c r="N90" s="293"/>
      <c r="O90" s="293"/>
      <c r="P90" s="293"/>
      <c r="Q90" s="293"/>
      <c r="R90" s="293"/>
      <c r="S90" s="293"/>
      <c r="T90" s="294"/>
      <c r="U90" s="56"/>
      <c r="V90" s="56"/>
      <c r="W90" s="13"/>
    </row>
    <row r="91" spans="1:26" ht="24" customHeight="1" x14ac:dyDescent="0.15">
      <c r="A91" s="281"/>
      <c r="B91" s="285" t="s">
        <v>84</v>
      </c>
      <c r="C91" s="204"/>
      <c r="D91" s="227"/>
      <c r="E91" s="207"/>
      <c r="F91" s="59" t="s">
        <v>42</v>
      </c>
      <c r="G91" s="230" t="str">
        <f>IF($R$8="","",IF($R$8="男",$AA$34,$AA$39))</f>
        <v/>
      </c>
      <c r="H91" s="231"/>
      <c r="I91" s="55" t="s">
        <v>3</v>
      </c>
      <c r="J91" s="232" t="str">
        <f>C48</f>
        <v/>
      </c>
      <c r="K91" s="231"/>
      <c r="L91" s="247" t="s">
        <v>85</v>
      </c>
      <c r="M91" s="248"/>
      <c r="N91" s="248"/>
      <c r="O91" s="248"/>
      <c r="P91" s="248"/>
      <c r="Q91" s="248"/>
      <c r="R91" s="248"/>
      <c r="S91" s="248"/>
      <c r="T91" s="249"/>
      <c r="U91" s="56"/>
      <c r="V91" s="56"/>
      <c r="W91" s="13"/>
      <c r="X91" s="5"/>
      <c r="Y91" s="66"/>
      <c r="Z91" s="66"/>
    </row>
    <row r="92" spans="1:26" ht="24" customHeight="1" x14ac:dyDescent="0.15">
      <c r="A92" s="281"/>
      <c r="B92" s="284"/>
      <c r="C92" s="218"/>
      <c r="D92" s="209"/>
      <c r="E92" s="210"/>
      <c r="F92" s="60" t="s">
        <v>44</v>
      </c>
      <c r="G92" s="310" t="s">
        <v>77</v>
      </c>
      <c r="H92" s="311"/>
      <c r="I92" s="311"/>
      <c r="J92" s="251"/>
      <c r="K92" s="313"/>
      <c r="L92" s="238"/>
      <c r="M92" s="239"/>
      <c r="N92" s="239"/>
      <c r="O92" s="239"/>
      <c r="P92" s="239"/>
      <c r="Q92" s="239"/>
      <c r="R92" s="239"/>
      <c r="S92" s="239"/>
      <c r="T92" s="240"/>
      <c r="U92" s="56"/>
      <c r="V92" s="56"/>
      <c r="W92" s="13"/>
    </row>
    <row r="93" spans="1:26" ht="22.5" customHeight="1" x14ac:dyDescent="0.15">
      <c r="A93" s="281"/>
      <c r="B93" s="285" t="s">
        <v>86</v>
      </c>
      <c r="C93" s="204"/>
      <c r="D93" s="227"/>
      <c r="E93" s="207"/>
      <c r="F93" s="59" t="s">
        <v>42</v>
      </c>
      <c r="G93" s="230" t="str">
        <f>IF($R$8="","",IF($R$8="男",$AA$34,$AA$39))</f>
        <v/>
      </c>
      <c r="H93" s="231"/>
      <c r="I93" s="55" t="s">
        <v>3</v>
      </c>
      <c r="J93" s="232" t="str">
        <f>C48</f>
        <v/>
      </c>
      <c r="K93" s="231"/>
      <c r="L93" s="247" t="s">
        <v>88</v>
      </c>
      <c r="M93" s="248"/>
      <c r="N93" s="248"/>
      <c r="O93" s="248"/>
      <c r="P93" s="248"/>
      <c r="Q93" s="248"/>
      <c r="R93" s="248"/>
      <c r="S93" s="248"/>
      <c r="T93" s="249"/>
      <c r="U93" s="56"/>
      <c r="V93" s="56"/>
      <c r="W93" s="13"/>
      <c r="X93" s="5"/>
      <c r="Y93" s="66"/>
      <c r="Z93" s="66"/>
    </row>
    <row r="94" spans="1:26" ht="22.5" customHeight="1" x14ac:dyDescent="0.15">
      <c r="A94" s="281"/>
      <c r="B94" s="284"/>
      <c r="C94" s="218"/>
      <c r="D94" s="209"/>
      <c r="E94" s="210"/>
      <c r="F94" s="60" t="s">
        <v>44</v>
      </c>
      <c r="G94" s="310" t="s">
        <v>77</v>
      </c>
      <c r="H94" s="311"/>
      <c r="I94" s="311"/>
      <c r="J94" s="251"/>
      <c r="K94" s="313"/>
      <c r="L94" s="238"/>
      <c r="M94" s="239"/>
      <c r="N94" s="239"/>
      <c r="O94" s="239"/>
      <c r="P94" s="239"/>
      <c r="Q94" s="239"/>
      <c r="R94" s="239"/>
      <c r="S94" s="239"/>
      <c r="T94" s="240"/>
      <c r="U94" s="56"/>
      <c r="V94" s="56"/>
      <c r="W94" s="13"/>
    </row>
    <row r="95" spans="1:26" ht="22.5" customHeight="1" x14ac:dyDescent="0.15">
      <c r="A95" s="281"/>
      <c r="B95" s="286" t="s">
        <v>87</v>
      </c>
      <c r="C95" s="204"/>
      <c r="D95" s="227"/>
      <c r="E95" s="207"/>
      <c r="F95" s="59" t="s">
        <v>42</v>
      </c>
      <c r="G95" s="230" t="str">
        <f>IF($R$8="","",IF($R$8="男",$AA$34,$AA$39))</f>
        <v/>
      </c>
      <c r="H95" s="231"/>
      <c r="I95" s="55" t="s">
        <v>3</v>
      </c>
      <c r="J95" s="232" t="str">
        <f>C48</f>
        <v/>
      </c>
      <c r="K95" s="231"/>
      <c r="L95" s="247" t="s">
        <v>89</v>
      </c>
      <c r="M95" s="248"/>
      <c r="N95" s="248"/>
      <c r="O95" s="248"/>
      <c r="P95" s="248"/>
      <c r="Q95" s="248"/>
      <c r="R95" s="248"/>
      <c r="S95" s="248"/>
      <c r="T95" s="249"/>
      <c r="U95" s="56"/>
      <c r="V95" s="56"/>
      <c r="W95" s="13"/>
      <c r="X95" s="5"/>
      <c r="Y95" s="66"/>
      <c r="Z95" s="66"/>
    </row>
    <row r="96" spans="1:26" ht="22.5" customHeight="1" thickBot="1" x14ac:dyDescent="0.2">
      <c r="A96" s="282"/>
      <c r="B96" s="287"/>
      <c r="C96" s="288"/>
      <c r="D96" s="325"/>
      <c r="E96" s="326"/>
      <c r="F96" s="67" t="s">
        <v>44</v>
      </c>
      <c r="G96" s="327" t="s">
        <v>77</v>
      </c>
      <c r="H96" s="328"/>
      <c r="I96" s="328"/>
      <c r="J96" s="329"/>
      <c r="K96" s="330"/>
      <c r="L96" s="322"/>
      <c r="M96" s="323"/>
      <c r="N96" s="323"/>
      <c r="O96" s="323"/>
      <c r="P96" s="323"/>
      <c r="Q96" s="323"/>
      <c r="R96" s="323"/>
      <c r="S96" s="323"/>
      <c r="T96" s="324"/>
      <c r="U96" s="56"/>
      <c r="V96" s="56"/>
      <c r="W96" s="13"/>
    </row>
    <row r="97" spans="2:22" ht="18.75" customHeight="1" x14ac:dyDescent="0.15">
      <c r="B97" s="11"/>
      <c r="C97" s="11"/>
      <c r="D97" s="7"/>
      <c r="E97" s="7"/>
      <c r="F97" s="7"/>
      <c r="G97" s="68"/>
      <c r="H97" s="68"/>
      <c r="I97" s="69"/>
      <c r="J97" s="70"/>
      <c r="K97" s="70"/>
      <c r="L97" s="70"/>
      <c r="M97" s="70"/>
      <c r="N97" s="71"/>
      <c r="O97" s="71"/>
      <c r="P97" s="71"/>
      <c r="Q97" s="71"/>
      <c r="R97" s="71"/>
      <c r="S97" s="72"/>
      <c r="T97" s="46"/>
      <c r="U97" s="46"/>
      <c r="V97" s="46"/>
    </row>
    <row r="98" spans="2:22" ht="20.100000000000001" customHeight="1" x14ac:dyDescent="0.15">
      <c r="B98" s="12"/>
      <c r="C98" s="12"/>
      <c r="D98" s="12"/>
      <c r="E98" s="12"/>
      <c r="F98" s="12"/>
      <c r="G98" s="12"/>
      <c r="H98" s="12"/>
      <c r="I98" s="12"/>
      <c r="L98" s="70"/>
      <c r="T98" s="46"/>
      <c r="U98" s="46"/>
      <c r="V98" s="46"/>
    </row>
    <row r="99" spans="2:22" ht="9.75" customHeight="1" x14ac:dyDescent="0.15">
      <c r="B99" s="11"/>
      <c r="C99" s="11"/>
      <c r="D99" s="7"/>
      <c r="E99" s="7"/>
      <c r="F99" s="7"/>
      <c r="G99" s="68"/>
      <c r="H99" s="68"/>
      <c r="I99" s="69"/>
      <c r="J99" s="70"/>
      <c r="K99" s="70"/>
      <c r="L99" s="70"/>
      <c r="M99" s="70"/>
      <c r="N99" s="71"/>
      <c r="O99" s="71"/>
      <c r="P99" s="71"/>
      <c r="Q99" s="71"/>
      <c r="R99" s="71"/>
      <c r="S99" s="72"/>
      <c r="T99" s="72"/>
      <c r="U99" s="72"/>
      <c r="V99" s="72"/>
    </row>
  </sheetData>
  <mergeCells count="202">
    <mergeCell ref="A39:B39"/>
    <mergeCell ref="A41:B41"/>
    <mergeCell ref="A43:B43"/>
    <mergeCell ref="A45:B45"/>
    <mergeCell ref="A47:B47"/>
    <mergeCell ref="G95:H95"/>
    <mergeCell ref="J95:K95"/>
    <mergeCell ref="L95:T96"/>
    <mergeCell ref="D96:E96"/>
    <mergeCell ref="G96:K96"/>
    <mergeCell ref="B93:B94"/>
    <mergeCell ref="C93:C94"/>
    <mergeCell ref="D93:E93"/>
    <mergeCell ref="G93:H93"/>
    <mergeCell ref="J93:K93"/>
    <mergeCell ref="L93:T94"/>
    <mergeCell ref="D94:E94"/>
    <mergeCell ref="G94:K94"/>
    <mergeCell ref="G92:K92"/>
    <mergeCell ref="B88:B89"/>
    <mergeCell ref="C88:C89"/>
    <mergeCell ref="G88:H88"/>
    <mergeCell ref="J88:K88"/>
    <mergeCell ref="L88:T89"/>
    <mergeCell ref="B91:B92"/>
    <mergeCell ref="C91:C92"/>
    <mergeCell ref="D91:E91"/>
    <mergeCell ref="G91:H91"/>
    <mergeCell ref="J91:K91"/>
    <mergeCell ref="L91:T92"/>
    <mergeCell ref="L84:T85"/>
    <mergeCell ref="G85:K85"/>
    <mergeCell ref="L86:T87"/>
    <mergeCell ref="B84:B85"/>
    <mergeCell ref="C84:C85"/>
    <mergeCell ref="G84:H84"/>
    <mergeCell ref="J84:K84"/>
    <mergeCell ref="D88:F89"/>
    <mergeCell ref="B86:B87"/>
    <mergeCell ref="C86:C87"/>
    <mergeCell ref="G86:H86"/>
    <mergeCell ref="J86:K86"/>
    <mergeCell ref="G87:K87"/>
    <mergeCell ref="G89:K89"/>
    <mergeCell ref="G80:H80"/>
    <mergeCell ref="J80:K80"/>
    <mergeCell ref="L74:T75"/>
    <mergeCell ref="D75:E75"/>
    <mergeCell ref="G75:K75"/>
    <mergeCell ref="L80:T81"/>
    <mergeCell ref="D81:E81"/>
    <mergeCell ref="G81:K81"/>
    <mergeCell ref="B82:B83"/>
    <mergeCell ref="C82:C83"/>
    <mergeCell ref="D82:E82"/>
    <mergeCell ref="G82:H82"/>
    <mergeCell ref="J82:K82"/>
    <mergeCell ref="L82:T83"/>
    <mergeCell ref="D83:E83"/>
    <mergeCell ref="G78:H78"/>
    <mergeCell ref="J78:K78"/>
    <mergeCell ref="L78:T79"/>
    <mergeCell ref="G83:K83"/>
    <mergeCell ref="G73:K73"/>
    <mergeCell ref="B74:B75"/>
    <mergeCell ref="C74:C75"/>
    <mergeCell ref="D74:E74"/>
    <mergeCell ref="G74:H74"/>
    <mergeCell ref="J74:K74"/>
    <mergeCell ref="L68:T73"/>
    <mergeCell ref="D79:E79"/>
    <mergeCell ref="G79:K79"/>
    <mergeCell ref="J70:K70"/>
    <mergeCell ref="F71:F72"/>
    <mergeCell ref="G71:K71"/>
    <mergeCell ref="G72:H72"/>
    <mergeCell ref="J72:K72"/>
    <mergeCell ref="G68:H68"/>
    <mergeCell ref="J68:K68"/>
    <mergeCell ref="F69:F70"/>
    <mergeCell ref="G69:K69"/>
    <mergeCell ref="G70:H70"/>
    <mergeCell ref="L76:T77"/>
    <mergeCell ref="G76:H76"/>
    <mergeCell ref="J76:K76"/>
    <mergeCell ref="G77:K77"/>
    <mergeCell ref="A68:A77"/>
    <mergeCell ref="B76:B77"/>
    <mergeCell ref="C76:C77"/>
    <mergeCell ref="D76:E76"/>
    <mergeCell ref="D77:E77"/>
    <mergeCell ref="A78:A96"/>
    <mergeCell ref="B78:B79"/>
    <mergeCell ref="C78:C79"/>
    <mergeCell ref="D78:E78"/>
    <mergeCell ref="B80:B81"/>
    <mergeCell ref="C80:C81"/>
    <mergeCell ref="D80:E80"/>
    <mergeCell ref="D92:E92"/>
    <mergeCell ref="B95:B96"/>
    <mergeCell ref="C95:C96"/>
    <mergeCell ref="D95:E95"/>
    <mergeCell ref="D71:E72"/>
    <mergeCell ref="B68:B73"/>
    <mergeCell ref="C68:C73"/>
    <mergeCell ref="D69:E70"/>
    <mergeCell ref="D84:E84"/>
    <mergeCell ref="D85:E85"/>
    <mergeCell ref="D86:F87"/>
    <mergeCell ref="B90:T90"/>
    <mergeCell ref="L64:T67"/>
    <mergeCell ref="G65:K65"/>
    <mergeCell ref="D66:E67"/>
    <mergeCell ref="F66:F67"/>
    <mergeCell ref="G66:H66"/>
    <mergeCell ref="J66:K66"/>
    <mergeCell ref="G67:K67"/>
    <mergeCell ref="D63:E63"/>
    <mergeCell ref="G63:K63"/>
    <mergeCell ref="L60:T61"/>
    <mergeCell ref="D61:E61"/>
    <mergeCell ref="G61:K61"/>
    <mergeCell ref="B62:B63"/>
    <mergeCell ref="C62:C63"/>
    <mergeCell ref="D62:E62"/>
    <mergeCell ref="G62:H62"/>
    <mergeCell ref="J62:K62"/>
    <mergeCell ref="L62:T63"/>
    <mergeCell ref="L56:T57"/>
    <mergeCell ref="G57:K57"/>
    <mergeCell ref="B58:B59"/>
    <mergeCell ref="C58:C59"/>
    <mergeCell ref="D58:E58"/>
    <mergeCell ref="G58:H58"/>
    <mergeCell ref="J58:K58"/>
    <mergeCell ref="L58:T59"/>
    <mergeCell ref="D59:E59"/>
    <mergeCell ref="G59:K59"/>
    <mergeCell ref="A56:A67"/>
    <mergeCell ref="B56:B57"/>
    <mergeCell ref="C56:C57"/>
    <mergeCell ref="D56:F57"/>
    <mergeCell ref="G56:H56"/>
    <mergeCell ref="J56:K56"/>
    <mergeCell ref="B60:B61"/>
    <mergeCell ref="C60:C61"/>
    <mergeCell ref="D60:E60"/>
    <mergeCell ref="G60:H60"/>
    <mergeCell ref="B64:B67"/>
    <mergeCell ref="C64:C67"/>
    <mergeCell ref="D64:E65"/>
    <mergeCell ref="F64:F65"/>
    <mergeCell ref="G64:H64"/>
    <mergeCell ref="J64:K64"/>
    <mergeCell ref="J60:K60"/>
    <mergeCell ref="A54:T54"/>
    <mergeCell ref="A55:B55"/>
    <mergeCell ref="D55:F55"/>
    <mergeCell ref="G55:K55"/>
    <mergeCell ref="L55:T55"/>
    <mergeCell ref="A40:B40"/>
    <mergeCell ref="A42:B42"/>
    <mergeCell ref="A44:B44"/>
    <mergeCell ref="A46:B46"/>
    <mergeCell ref="A48:B48"/>
    <mergeCell ref="A50:B50"/>
    <mergeCell ref="A30:B30"/>
    <mergeCell ref="A34:B34"/>
    <mergeCell ref="A36:B36"/>
    <mergeCell ref="A23:B23"/>
    <mergeCell ref="A25:B25"/>
    <mergeCell ref="A27:B27"/>
    <mergeCell ref="A31:B31"/>
    <mergeCell ref="A29:B29"/>
    <mergeCell ref="A24:B24"/>
    <mergeCell ref="A32:B32"/>
    <mergeCell ref="A33:B33"/>
    <mergeCell ref="A35:B35"/>
    <mergeCell ref="A38:B38"/>
    <mergeCell ref="A13:B13"/>
    <mergeCell ref="E13:F13"/>
    <mergeCell ref="G13:H13"/>
    <mergeCell ref="A22:B22"/>
    <mergeCell ref="A26:B26"/>
    <mergeCell ref="A37:B37"/>
    <mergeCell ref="E1:O2"/>
    <mergeCell ref="S1:T1"/>
    <mergeCell ref="B5:B6"/>
    <mergeCell ref="K6:L7"/>
    <mergeCell ref="M6:S7"/>
    <mergeCell ref="B7:B8"/>
    <mergeCell ref="K8:L9"/>
    <mergeCell ref="M8:P9"/>
    <mergeCell ref="Q8:Q9"/>
    <mergeCell ref="R8:S9"/>
    <mergeCell ref="I13:T13"/>
    <mergeCell ref="A18:C18"/>
    <mergeCell ref="D18:H18"/>
    <mergeCell ref="I18:J18"/>
    <mergeCell ref="K18:T18"/>
    <mergeCell ref="A20:B20"/>
    <mergeCell ref="A28:B28"/>
  </mergeCells>
  <phoneticPr fontId="33"/>
  <conditionalFormatting sqref="E56:E61 D56:D64 F56:F64 C56:C67 G56:K67 D66 F66">
    <cfRule type="expression" dxfId="1" priority="1" stopIfTrue="1">
      <formula>$R$8="男"</formula>
    </cfRule>
  </conditionalFormatting>
  <conditionalFormatting sqref="E68:F68 D68:D69 C68:C75 G68:K75 F69:F75 D71 D73:E75">
    <cfRule type="expression" dxfId="0" priority="2" stopIfTrue="1">
      <formula>$R$8="女"</formula>
    </cfRule>
  </conditionalFormatting>
  <dataValidations count="9">
    <dataValidation type="list" allowBlank="1" showInputMessage="1" showErrorMessage="1" sqref="B7:B8" xr:uid="{692B93E0-9546-4ED2-B5FA-AC1EBF917953}">
      <formula1>"和暦,西暦"</formula1>
    </dataValidation>
    <dataValidation type="list" allowBlank="1" showInputMessage="1" showErrorMessage="1" sqref="C95 C62 C88 C78 C82 C80 C68 C86 C74 C64 C56 C58 C60 C93 C91 C76 C84" xr:uid="{D53EEC00-EDEA-4278-9C92-106BCC4377FC}">
      <formula1>"○,×"</formula1>
    </dataValidation>
    <dataValidation type="list" allowBlank="1" showInputMessage="1" showErrorMessage="1" sqref="R8:S9" xr:uid="{BD38AF1B-5087-441A-BDDB-D28F76C4F76C}">
      <formula1>"男,女"</formula1>
    </dataValidation>
    <dataValidation type="custom" allowBlank="1" showInputMessage="1" showErrorMessage="1" sqref="Z22" xr:uid="{2165EBFA-98B4-4E67-A10D-C1228EE22A32}">
      <formula1>IF(#REF!="男",Z30:Z31,#REF!)</formula1>
    </dataValidation>
    <dataValidation type="custom" allowBlank="1" showInputMessage="1" showErrorMessage="1" sqref="Z22" xr:uid="{36F4192D-F65F-4BD2-A14A-22FB17E6F68F}">
      <formula1>IF(#REF!="男",Z31:Z34,#REF!)</formula1>
    </dataValidation>
    <dataValidation type="custom" allowBlank="1" showInputMessage="1" showErrorMessage="1" sqref="AA20:AA21" xr:uid="{B7E57132-AADC-4081-ADB5-4439547B72C5}">
      <formula1>IF(#REF!="男",AA27:AA28,AC27:AC28)</formula1>
    </dataValidation>
    <dataValidation type="custom" allowBlank="1" showInputMessage="1" showErrorMessage="1" sqref="Y20:Z22 Z23" xr:uid="{9A0489C3-ACE0-4983-90E6-5C2BCBC8AE54}">
      <formula1>IF(#REF!="男",Y27:Y28,#REF!)</formula1>
    </dataValidation>
    <dataValidation type="custom" allowBlank="1" showInputMessage="1" showErrorMessage="1" sqref="Z24" xr:uid="{E706B481-ECA2-4A68-86D6-255D830D117D}">
      <formula1>IF(#REF!="男",Z29:Z30,#REF!)</formula1>
    </dataValidation>
    <dataValidation type="custom" allowBlank="1" showInputMessage="1" showErrorMessage="1" sqref="Z25:Z26" xr:uid="{76CE082F-9D63-4CD8-9236-700FF5995E33}">
      <formula1>IF(#REF!="男",Z34:Z35,#REF!)</formula1>
    </dataValidation>
  </dataValidations>
  <printOptions horizontalCentered="1"/>
  <pageMargins left="0.19685039370078741" right="0.19685039370078741" top="0.19685039370078741" bottom="0.19685039370078741" header="0.11811023622047245" footer="0.19685039370078741"/>
  <pageSetup paperSize="9" scale="59" firstPageNumber="0" orientation="portrait" r:id="rId1"/>
  <headerFooter alignWithMargins="0"/>
  <rowBreaks count="1" manualBreakCount="1">
    <brk id="51"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育児プランシート</vt:lpstr>
      <vt:lpstr>育児プランシート!Print_Area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濱辺　沢子</cp:lastModifiedBy>
  <cp:lastPrinted>2025-01-28T01:08:34Z</cp:lastPrinted>
  <dcterms:created xsi:type="dcterms:W3CDTF">2016-01-06T07:47:15Z</dcterms:created>
  <dcterms:modified xsi:type="dcterms:W3CDTF">2025-02-12T02:56:17Z</dcterms:modified>
</cp:coreProperties>
</file>